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<sst xmlns="http://schemas.openxmlformats.org/spreadsheetml/2006/main" count="162" uniqueCount="139">
  <si>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</si>
  <si>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</si>
  <si>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</si>
  <si>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</si>
  <si>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</si>
  <si>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</si>
  <si>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</si>
  <si>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</si>
  <si>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</si>
  <si>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</si>
  <si>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</si>
  <si>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</si>
  <si>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</si>
  <si>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</si>
  <si>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</si>
  <si>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</si>
  <si>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</si>
  <si>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</si>
  <si>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</si>
  <si>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</si>
  <si>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</si>
  <si>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</si>
  <si>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</si>
  <si>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</si>
  <si>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</si>
  <si>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</si>
  <si>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</si>
  <si>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</si>
  <si>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</si>
  <si>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</si>
  <si>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</si>
  <si>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</si>
  <si>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</si>
  <si>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</si>
  <si>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</si>
  <si>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</si>
  <si>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</si>
  <si>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</si>
  <si>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</si>
  <si>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</si>
  <si>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</si>
  <si>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</si>
  <si>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</si>
  <si>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</si>
  <si>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</si>
  <si>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</si>
  <si>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</si>
  <si>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</si>
  <si>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</si>
  <si>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</si>
  <si>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</si>
  <si>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</si>
  <si>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</si>
  <si>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</si>
  <si>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</si>
  <si>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</si>
  <si>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</si>
  <si>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</si>
  <si>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</si>
  <si>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</si>
  <si>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</si>
  <si>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</si>
  <si>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</si>
  <si>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</si>
  <si>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</si>
  <si>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</si>
  <si>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</si>
  <si>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</si>
  <si>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</si>
  <si>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</si>
  <si>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</si>
  <si>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</si>
  <si>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</si>
  <si>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</si>
  <si>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</si>
  <si>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</si>
  <si>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</si>
  <si>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</si>
  <si>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</si>
  <si>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</si>
  <si>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</si>
  <si>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</si>
  <si>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</si>
  <si>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</si>
  <si>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</si>
  <si>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</si>
  <si>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</si>
  <si>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</si>
  <si>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</si>
  <si>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</si>
  <si>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</si>
  <si>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</si>
  <si>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</si>
  <si>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</si>
  <si>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</si>
  <si>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</si>
  <si>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</si>
  <si>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</si>
  <si>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</si>
  <si>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</si>
  <si>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</si>
  <si>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</si>
  <si>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</si>
  <si>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</si>
  <si>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</si>
  <si>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</si>
  <si>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</si>
  <si>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</si>
  <si>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</si>
  <si>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</si>
  <si>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</si>
  <si>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</si>
  <si>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</si>
  <si>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</si>
  <si>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</si>
  <si>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</si>
  <si>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</si>
  <si>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</si>
  <si>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</si>
  <si>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</si>
  <si>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</si>
  <si>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</si>
  <si>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</si>
  <si>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</si>
  <si>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</si>
  <si>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</si>
  <si>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</si>
  <si>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</si>
  <si>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</si>
  <si>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</si>
  <si>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</si>
  <si>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</si>
  <si>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2021г.</t>
  </si>
  <si>
    <t>мая</t>
  </si>
  <si>
    <t>за   май  2021 г.</t>
  </si>
  <si>
    <t>ост.на 01.06</t>
  </si>
  <si>
    <t xml:space="preserve">смена ламп (1шт) </t>
  </si>
  <si>
    <t>лампа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</si>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</sst>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3" sqref="M4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8.13</v>
      </c>
      <c r="M14" s="34">
        <f t="shared" si="0"/>
        <v>1695.4834352400003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4">
        <f t="shared" si="0"/>
        <v>2606.8318500000005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27.1</v>
      </c>
      <c r="M20" s="33">
        <f>SUM(M6:M19)</f>
        <v>5651.611450800001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v>0.07</v>
      </c>
      <c r="M24" s="32">
        <f aca="true" t="shared" si="1" ref="M24:M37">L24*160.174*1.302*1.15</f>
        <v>16.787997114000003</v>
      </c>
    </row>
    <row r="25" spans="1:13" ht="12.75">
      <c r="A25" t="s">
        <v>106</v>
      </c>
      <c r="J25" s="20">
        <v>2</v>
      </c>
      <c r="K25" s="20"/>
      <c r="L25" s="34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5"/>
      <c r="L32" s="46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0.07</v>
      </c>
      <c r="M38" s="33">
        <f>SUM(M24:M37)</f>
        <v>16.787997114000003</v>
      </c>
    </row>
    <row r="39" spans="1:11" ht="12.75">
      <c r="A39" s="2" t="s">
        <v>6</v>
      </c>
      <c r="F39" s="11">
        <v>56855.27</v>
      </c>
      <c r="K39" s="1" t="s">
        <v>62</v>
      </c>
    </row>
    <row r="40" spans="1:13" ht="12.75">
      <c r="A40" t="s">
        <v>7</v>
      </c>
      <c r="F40" s="5">
        <v>53455.27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0.9401990351993755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137</v>
      </c>
      <c r="L42" s="25" t="s">
        <v>138</v>
      </c>
      <c r="M42" s="34">
        <v>20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54460.27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6396*1.302</f>
        <v>8327.592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2727*1.302</f>
        <v>3550.554</v>
      </c>
      <c r="J49" s="20">
        <v>8</v>
      </c>
      <c r="K49" s="20"/>
      <c r="L49" s="25"/>
      <c r="M49" s="25"/>
    </row>
    <row r="50" spans="1:13" ht="12.75">
      <c r="A50" s="56" t="s">
        <v>82</v>
      </c>
      <c r="B50" s="47"/>
      <c r="C50" s="47"/>
      <c r="D50" s="47"/>
      <c r="E50" s="57">
        <v>0</v>
      </c>
      <c r="F50" s="48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11878.146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304061</v>
      </c>
      <c r="D57">
        <v>224780.8</v>
      </c>
      <c r="E57">
        <v>3465.6</v>
      </c>
      <c r="F57" s="35">
        <f>C57/D57*E57</f>
        <v>4687.917302545413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5651.611450800001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16.787997114000003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20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0.24</v>
      </c>
      <c r="E64" t="s">
        <v>14</v>
      </c>
      <c r="F64" s="11">
        <f>B64*D64</f>
        <v>831.7439999999999</v>
      </c>
      <c r="J64" s="20">
        <v>23</v>
      </c>
      <c r="K64" s="20"/>
      <c r="L64" s="25"/>
      <c r="M64" s="25"/>
    </row>
    <row r="65" spans="1:13" ht="12.75">
      <c r="A65" s="47" t="s">
        <v>131</v>
      </c>
      <c r="B65" s="47"/>
      <c r="C65" s="47"/>
      <c r="D65" s="48"/>
      <c r="E65" s="47"/>
      <c r="F65" s="48">
        <v>0</v>
      </c>
      <c r="J65" s="20">
        <v>24</v>
      </c>
      <c r="K65" s="20"/>
      <c r="L65" s="25"/>
      <c r="M65" s="25"/>
    </row>
    <row r="66" spans="1:13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  <c r="J66" s="20"/>
      <c r="K66" s="20"/>
      <c r="L66" s="30" t="s">
        <v>65</v>
      </c>
      <c r="M66" s="33">
        <f>SUM(M42:M65)</f>
        <v>20</v>
      </c>
    </row>
    <row r="67" spans="1:6" ht="12.75">
      <c r="A67" s="4" t="s">
        <v>25</v>
      </c>
      <c r="B67" s="10"/>
      <c r="C67" s="10"/>
      <c r="F67" s="31">
        <f>SUM(F57:F66)</f>
        <v>11208.060750459414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0.24</v>
      </c>
      <c r="E69" t="s">
        <v>14</v>
      </c>
      <c r="F69" s="11">
        <f>B69*D69</f>
        <v>831.7439999999999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0.91</v>
      </c>
      <c r="E72" t="s">
        <v>14</v>
      </c>
      <c r="F72" s="11">
        <f>B72*D72</f>
        <v>3153.696</v>
      </c>
    </row>
    <row r="73" spans="1:6" ht="12.75">
      <c r="A73" s="4" t="s">
        <v>29</v>
      </c>
      <c r="F73" s="31">
        <f>F69+F72</f>
        <v>3985.4399999999996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2.23</v>
      </c>
      <c r="E76" t="s">
        <v>14</v>
      </c>
      <c r="F76" s="11">
        <f>B76*D76</f>
        <v>7728.288</v>
      </c>
    </row>
    <row r="77" spans="1:6" ht="12.75">
      <c r="A77" s="4" t="s">
        <v>32</v>
      </c>
      <c r="F77" s="31">
        <f>SUM(F76)</f>
        <v>7728.288</v>
      </c>
    </row>
    <row r="78" spans="1:6" ht="12.75">
      <c r="A78" s="58" t="s">
        <v>77</v>
      </c>
      <c r="B78" s="47"/>
      <c r="C78" s="47"/>
      <c r="D78" s="57">
        <v>0</v>
      </c>
      <c r="E78" s="47"/>
      <c r="F78" s="59">
        <f>D78*E32</f>
        <v>0</v>
      </c>
    </row>
    <row r="79" spans="1:6" ht="12.75">
      <c r="A79" s="1" t="s">
        <v>33</v>
      </c>
      <c r="B79" s="1"/>
      <c r="F79" s="44">
        <f>F51+F55+F67+F73+F77+F78</f>
        <v>34799.93475045941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2018.3962155266458</v>
      </c>
    </row>
    <row r="81" spans="1:6" ht="12.75">
      <c r="A81" s="1"/>
      <c r="B81" s="37" t="s">
        <v>127</v>
      </c>
      <c r="C81" s="37"/>
      <c r="D81" s="1"/>
      <c r="E81" s="53"/>
      <c r="F81" s="54">
        <v>3018.75</v>
      </c>
    </row>
    <row r="82" spans="1:6" ht="12.75">
      <c r="A82" s="1"/>
      <c r="B82" s="37" t="s">
        <v>128</v>
      </c>
      <c r="C82" s="37"/>
      <c r="D82" s="1"/>
      <c r="E82" s="53"/>
      <c r="F82" s="54">
        <v>418.2</v>
      </c>
    </row>
    <row r="83" spans="1:6" ht="12.75">
      <c r="A83" s="1"/>
      <c r="B83" s="37" t="s">
        <v>129</v>
      </c>
      <c r="C83" s="37"/>
      <c r="D83" s="1"/>
      <c r="E83" s="53"/>
      <c r="F83" s="54">
        <v>2202.46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42457.74096598606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5" t="s">
        <v>135</v>
      </c>
    </row>
    <row r="86" spans="1:6" ht="12.75">
      <c r="A86" s="13"/>
      <c r="B86" s="40">
        <v>44317</v>
      </c>
      <c r="C86" s="41">
        <v>-791565</v>
      </c>
      <c r="D86" s="42">
        <f>F43</f>
        <v>54460.27</v>
      </c>
      <c r="E86" s="42">
        <f>F84</f>
        <v>42457.74096598606</v>
      </c>
      <c r="F86" s="43">
        <f>C86+D86-E86</f>
        <v>-779562.470965986</v>
      </c>
    </row>
    <row r="88" spans="1:6" ht="13.5" thickBot="1">
      <c r="A88" t="s">
        <v>111</v>
      </c>
      <c r="C88" s="50">
        <v>44317</v>
      </c>
      <c r="D88" s="8" t="s">
        <v>112</v>
      </c>
      <c r="E88" s="50">
        <v>44347</v>
      </c>
      <c r="F88" t="s">
        <v>113</v>
      </c>
    </row>
    <row r="89" spans="1:7" ht="13.5" thickBot="1">
      <c r="A89" t="s">
        <v>114</v>
      </c>
      <c r="F89" s="51">
        <f>E86</f>
        <v>42457.74096598606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2020-09-12T14:12:10Z</cp:lastPrinted>
  <dcterms:created xsi:type="dcterms:W3CDTF">2008-08-18T07:30:19Z</dcterms:created>
  <dcterms:modified xsi:type="dcterms:W3CDTF">2021-09-21T12:54:58Z</dcterms:modified>
  <cp:category/>
  <cp:version/>
  <cp:contentType/>
  <cp:contentStatus/>
</cp:coreProperties>
</file>