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<sst xmlns="http://schemas.openxmlformats.org/spreadsheetml/2006/main" count="166" uniqueCount="144">
  <si>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</si>
  <si>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</si>
  <si>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</si>
  <si>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</si>
  <si>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</si>
  <si>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</si>
  <si>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</si>
  <si>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</si>
  <si>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</si>
  <si>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</si>
  <si>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</si>
  <si>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</si>
  <si>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</si>
  <si>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</si>
  <si>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</si>
  <si>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</si>
  <si>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</si>
  <si>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</si>
  <si>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</si>
  <si>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</si>
  <si>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</si>
  <si>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</si>
  <si>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</si>
  <si>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</si>
  <si>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</si>
  <si>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</si>
  <si>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</si>
  <si>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</si>
  <si>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</si>
  <si>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</si>
  <si>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</si>
  <si>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</si>
  <si>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</si>
  <si>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</si>
  <si>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</si>
  <si>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</si>
  <si>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</si>
  <si>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</si>
  <si>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</si>
  <si>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</si>
  <si>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</si>
  <si>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</si>
  <si>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</si>
  <si>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</si>
  <si>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</si>
  <si>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</si>
  <si>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</si>
  <si>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</si>
  <si>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</si>
  <si>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</si>
  <si>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</si>
  <si>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</si>
  <si>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</si>
  <si>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</si>
  <si>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</si>
  <si>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</si>
  <si>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</si>
  <si>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</si>
  <si>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</si>
  <si>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</si>
  <si>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</si>
  <si>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</si>
  <si>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</si>
  <si>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</si>
  <si>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</si>
  <si>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</si>
  <si>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</si>
  <si>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</si>
  <si>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</si>
  <si>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</si>
  <si>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</si>
  <si>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</si>
  <si>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</si>
  <si>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</si>
  <si>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</si>
  <si>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</si>
  <si>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</si>
  <si>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</si>
  <si>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</si>
  <si>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</si>
  <si>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</si>
  <si>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</si>
  <si>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</si>
  <si>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</si>
  <si>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</si>
  <si>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</si>
  <si>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</si>
  <si>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</si>
  <si>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</si>
  <si>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</si>
  <si>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</si>
  <si>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</si>
  <si>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</si>
  <si>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</si>
  <si>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</si>
  <si>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</si>
  <si>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</si>
  <si>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</si>
  <si>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</si>
  <si>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</si>
  <si>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</si>
  <si>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</si>
  <si>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</si>
  <si>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</si>
  <si>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</si>
  <si>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</si>
  <si>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</si>
  <si>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</si>
  <si>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</si>
  <si>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</si>
  <si>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</si>
  <si>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</si>
  <si>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</si>
  <si>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</si>
  <si>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</si>
  <si>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</si>
  <si>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</si>
  <si>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</si>
  <si>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</si>
  <si>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</si>
  <si>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</si>
  <si>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</si>
  <si>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</si>
  <si>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</si>
  <si>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</si>
  <si>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</si>
  <si>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</si>
  <si>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</si>
  <si>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</si>
  <si>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</si>
  <si>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</si>
  <si>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</si>
  <si>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</si>
  <si>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</si>
  <si>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</si>
  <si>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</si>
  <si>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</si>
  <si>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</si>
  <si>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марта</t>
  </si>
  <si>
    <t>за   март  2021 г.</t>
  </si>
  <si>
    <t>ост.на 01.04</t>
  </si>
  <si>
    <t>смена ламп (3шт) п-д2</t>
  </si>
  <si>
    <t>лампа</t>
  </si>
  <si>
    <t>3шт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</si>
</sst>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3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3">
        <f>SUM(M6:M19)</f>
        <v>6125.012114760001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0.21</v>
      </c>
      <c r="M24" s="32">
        <f aca="true" t="shared" si="1" ref="M24:M35">L24*160.174*1.302*1.15</f>
        <v>50.363991342000006</v>
      </c>
    </row>
    <row r="25" spans="1:13" ht="12.75">
      <c r="A25" t="s">
        <v>110</v>
      </c>
      <c r="J25" s="23">
        <v>2</v>
      </c>
      <c r="K25" s="35"/>
      <c r="L25" s="50"/>
      <c r="M25" s="32">
        <f t="shared" si="1"/>
        <v>0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0.21</v>
      </c>
      <c r="M36" s="33">
        <f>SUM(M24:M35)</f>
        <v>50.363991342000006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213800.72</v>
      </c>
      <c r="J40" s="23">
        <v>1</v>
      </c>
      <c r="K40" s="35" t="s">
        <v>142</v>
      </c>
      <c r="L40" s="23" t="s">
        <v>143</v>
      </c>
      <c r="M40" s="23">
        <f>3*11.6</f>
        <v>34.8</v>
      </c>
    </row>
    <row r="41" spans="1:13" ht="12.75">
      <c r="A41" t="s">
        <v>7</v>
      </c>
      <c r="F41" s="5">
        <v>232329.04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1.0866616351900031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234429.04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9204*1.302</f>
        <v>11983.608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2383*1.302</f>
        <v>3102.666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15086.274000000001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34.8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46"/>
    </row>
    <row r="55" spans="1:10" ht="12.75">
      <c r="A55" s="10" t="s">
        <v>17</v>
      </c>
      <c r="B55" s="10"/>
      <c r="C55" s="10"/>
      <c r="F55" s="34">
        <f>SUM(F53:F54)</f>
        <v>597.4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304687</v>
      </c>
      <c r="D61">
        <v>224780.6</v>
      </c>
      <c r="E61">
        <v>9983.4</v>
      </c>
      <c r="F61" s="36">
        <f>C61/D61*E61</f>
        <v>13532.360870110677</v>
      </c>
    </row>
    <row r="62" spans="1:6" ht="12.75">
      <c r="A62" t="s">
        <v>19</v>
      </c>
      <c r="F62" s="36">
        <f>M20</f>
        <v>6125.012114760001</v>
      </c>
    </row>
    <row r="63" spans="1:6" ht="12.75">
      <c r="A63" t="s">
        <v>20</v>
      </c>
      <c r="F63" s="11">
        <f>M36</f>
        <v>50.363991342000006</v>
      </c>
    </row>
    <row r="64" spans="1:6" ht="12.75">
      <c r="A64" t="s">
        <v>73</v>
      </c>
      <c r="F64" s="11">
        <f>2*600*1.302</f>
        <v>1562.4</v>
      </c>
    </row>
    <row r="65" spans="1:6" ht="12.75">
      <c r="A65" t="s">
        <v>21</v>
      </c>
      <c r="F65" s="11">
        <f>M52</f>
        <v>34.8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0.33</v>
      </c>
      <c r="E69" t="s">
        <v>14</v>
      </c>
      <c r="F69" s="11">
        <f>B69*D69</f>
        <v>3294.522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24599.45897621268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1.35</v>
      </c>
      <c r="E76" t="s">
        <v>14</v>
      </c>
      <c r="F76" s="11">
        <f>B76*D76</f>
        <v>13477.59</v>
      </c>
    </row>
    <row r="77" spans="1:6" ht="12.75">
      <c r="A77" s="10" t="s">
        <v>66</v>
      </c>
      <c r="F77" s="34">
        <f>F73+F76</f>
        <v>15873.606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3.03</v>
      </c>
      <c r="E80" t="s">
        <v>14</v>
      </c>
      <c r="F80" s="11">
        <f>B80*D80</f>
        <v>30249.701999999997</v>
      </c>
    </row>
    <row r="81" spans="1:9" ht="12.75">
      <c r="A81" s="4" t="s">
        <v>67</v>
      </c>
      <c r="B81" s="1"/>
      <c r="F81" s="34">
        <f>SUM(F80)</f>
        <v>30249.701999999997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111626.44097621267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6474.3335766203345</v>
      </c>
    </row>
    <row r="85" spans="1:6" ht="12.75">
      <c r="A85" s="1"/>
      <c r="B85" s="38" t="s">
        <v>133</v>
      </c>
      <c r="C85" s="38"/>
      <c r="D85" s="1"/>
      <c r="E85" s="56"/>
      <c r="F85" s="57">
        <v>32288.55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8855.26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160923.79455283302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44256</v>
      </c>
      <c r="C90" s="43">
        <v>1266516</v>
      </c>
      <c r="D90" s="47">
        <f>F44</f>
        <v>234429.04</v>
      </c>
      <c r="E90" s="47">
        <f>F88</f>
        <v>160923.79455283302</v>
      </c>
      <c r="F90" s="45">
        <f>C90+D90-E90</f>
        <v>1340021.245447167</v>
      </c>
    </row>
    <row r="92" spans="1:6" ht="13.5" thickBot="1">
      <c r="A92" t="s">
        <v>116</v>
      </c>
      <c r="C92" s="53">
        <v>44256</v>
      </c>
      <c r="D92" s="8" t="s">
        <v>117</v>
      </c>
      <c r="E92" s="53">
        <v>44286</v>
      </c>
      <c r="F92" t="s">
        <v>118</v>
      </c>
    </row>
    <row r="93" spans="1:7" ht="13.5" thickBot="1">
      <c r="A93" t="s">
        <v>119</v>
      </c>
      <c r="F93" s="52">
        <f>E90</f>
        <v>160923.79455283302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2021-06-29T06:17:36Z</dcterms:modified>
  <cp:category/>
  <cp:version/>
  <cp:contentType/>
  <cp:contentStatus/>
</cp:coreProperties>
</file>