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<sst xmlns="http://schemas.openxmlformats.org/spreadsheetml/2006/main" count="160" uniqueCount="137">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</sst>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C58" sqref="C5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L6*160.174*1.302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7.5</v>
      </c>
      <c r="M17" s="51">
        <f t="shared" si="0"/>
        <v>1564.09911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14.49</v>
      </c>
      <c r="M20" s="34">
        <f>SUM(M6:M19)</f>
        <v>3021.8394805200005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1">
        <v>189.4</v>
      </c>
      <c r="M24" s="33">
        <f aca="true" t="shared" si="1" ref="M24:M35">L24*160.174*1.302*1.15</f>
        <v>45423.52361988</v>
      </c>
    </row>
    <row r="25" spans="1:13" ht="12.75">
      <c r="A25" t="s">
        <v>106</v>
      </c>
      <c r="J25" s="20">
        <v>2</v>
      </c>
      <c r="K25" s="20" t="s">
        <v>136</v>
      </c>
      <c r="L25" s="25">
        <v>3.12</v>
      </c>
      <c r="M25" s="33">
        <f t="shared" si="1"/>
        <v>748.265014224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5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1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192.52</v>
      </c>
      <c r="M36" s="35">
        <f>SUM(M24:M35)</f>
        <v>46171.788634104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55136.29</v>
      </c>
      <c r="J40" s="45">
        <v>1</v>
      </c>
      <c r="K40" s="43"/>
      <c r="L40" s="23"/>
      <c r="M40" s="59"/>
    </row>
    <row r="41" spans="1:13" ht="12.75">
      <c r="A41" t="s">
        <v>7</v>
      </c>
      <c r="F41" s="5">
        <v>40823.77</v>
      </c>
      <c r="J41" s="45">
        <v>2</v>
      </c>
      <c r="K41" s="43"/>
      <c r="L41" s="23"/>
      <c r="M41" s="23"/>
    </row>
    <row r="42" spans="2:13" ht="12.75">
      <c r="B42" t="s">
        <v>8</v>
      </c>
      <c r="F42" s="9">
        <f>F41/F40</f>
        <v>0.7404156137455022</v>
      </c>
      <c r="J42" s="45">
        <v>3</v>
      </c>
      <c r="K42" s="43"/>
      <c r="L42" s="23"/>
      <c r="M42" s="59"/>
    </row>
    <row r="43" spans="1:13" ht="22.5" customHeight="1">
      <c r="A43" s="67" t="s">
        <v>130</v>
      </c>
      <c r="B43" s="68"/>
      <c r="C43" s="68"/>
      <c r="D43" s="68"/>
      <c r="E43" s="68"/>
      <c r="F43" s="11">
        <f>(99.9+232.9+107.7+37.5+174.78+57.6)*13.79+(250+250+400)</f>
        <v>10696.1402</v>
      </c>
      <c r="J43" s="45">
        <v>4</v>
      </c>
      <c r="K43" s="43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2">
        <f>F41+F43</f>
        <v>51519.9102</v>
      </c>
      <c r="J44" s="45">
        <v>5</v>
      </c>
      <c r="K44" s="43"/>
      <c r="L44" s="23"/>
      <c r="M44" s="23"/>
    </row>
    <row r="45" spans="6:13" ht="12.75">
      <c r="F45" s="5"/>
      <c r="J45" s="45">
        <v>6</v>
      </c>
      <c r="K45" s="43"/>
      <c r="L45" s="23"/>
      <c r="M45" s="59"/>
    </row>
    <row r="46" spans="2:13" ht="12.75">
      <c r="B46" s="1" t="s">
        <v>10</v>
      </c>
      <c r="C46" s="1"/>
      <c r="J46" s="46">
        <v>7</v>
      </c>
      <c r="K46" s="20"/>
      <c r="L46" s="25"/>
      <c r="M46" s="51"/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11">
        <f>7956*1.302</f>
        <v>10358.712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2182*1.302</f>
        <v>2840.964</v>
      </c>
      <c r="J50" s="46">
        <v>11</v>
      </c>
      <c r="K50" s="44"/>
      <c r="L50" s="25"/>
      <c r="M50" s="25"/>
    </row>
    <row r="51" spans="1:13" ht="12.75">
      <c r="A51" s="60" t="s">
        <v>83</v>
      </c>
      <c r="B51" s="57"/>
      <c r="C51" s="61"/>
      <c r="D51" s="61"/>
      <c r="E51" s="65">
        <v>0</v>
      </c>
      <c r="F51" s="66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13199.676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294676</v>
      </c>
      <c r="D58">
        <v>224780.8</v>
      </c>
      <c r="E58">
        <v>3670.7</v>
      </c>
      <c r="F58" s="36">
        <f>C58/D58*E58</f>
        <v>4812.097800167986</v>
      </c>
      <c r="J58" s="46">
        <v>19</v>
      </c>
      <c r="K58" s="44"/>
      <c r="L58" s="25"/>
      <c r="M58" s="25"/>
    </row>
    <row r="59" spans="1:13" ht="12.75">
      <c r="A59" t="s">
        <v>20</v>
      </c>
      <c r="F59" s="36">
        <f>M20</f>
        <v>3021.8394805200005</v>
      </c>
      <c r="J59" s="46">
        <v>20</v>
      </c>
      <c r="K59" s="44"/>
      <c r="L59" s="25"/>
      <c r="M59" s="25"/>
    </row>
    <row r="60" spans="1:13" ht="12.75">
      <c r="A60" t="s">
        <v>21</v>
      </c>
      <c r="F60" s="11">
        <f>M36</f>
        <v>46171.788634104</v>
      </c>
      <c r="J60" s="46">
        <v>21</v>
      </c>
      <c r="K60" s="44"/>
      <c r="L60" s="25"/>
      <c r="M60" s="25"/>
    </row>
    <row r="61" spans="1:13" ht="12.75">
      <c r="A61" t="s">
        <v>70</v>
      </c>
      <c r="F61" s="5">
        <f>0*600*1.302</f>
        <v>0</v>
      </c>
      <c r="J61" s="46">
        <v>22</v>
      </c>
      <c r="K61" s="44"/>
      <c r="L61" s="25"/>
      <c r="M61" s="25"/>
    </row>
    <row r="62" spans="1:13" ht="12.75">
      <c r="A62" t="s">
        <v>22</v>
      </c>
      <c r="F62" s="5">
        <f>M70</f>
        <v>0</v>
      </c>
      <c r="J62" s="46">
        <v>23</v>
      </c>
      <c r="K62" s="44"/>
      <c r="L62" s="25"/>
      <c r="M62" s="25"/>
    </row>
    <row r="63" spans="1:13" ht="12.75">
      <c r="A63" t="s">
        <v>23</v>
      </c>
      <c r="F63" s="5"/>
      <c r="J63" s="46">
        <v>24</v>
      </c>
      <c r="K63" s="44"/>
      <c r="L63" s="25"/>
      <c r="M63" s="25"/>
    </row>
    <row r="64" spans="1:13" ht="12.75">
      <c r="A64" t="s">
        <v>24</v>
      </c>
      <c r="F64" s="5"/>
      <c r="J64" s="46">
        <v>25</v>
      </c>
      <c r="K64" s="44"/>
      <c r="L64" s="25"/>
      <c r="M64" s="25"/>
    </row>
    <row r="65" spans="2:13" ht="12.75">
      <c r="B65">
        <v>3670.7</v>
      </c>
      <c r="C65" t="s">
        <v>13</v>
      </c>
      <c r="D65" s="11">
        <v>0.24</v>
      </c>
      <c r="E65" t="s">
        <v>14</v>
      </c>
      <c r="F65" s="11">
        <f>B65*D65</f>
        <v>880.968</v>
      </c>
      <c r="J65" s="46">
        <v>26</v>
      </c>
      <c r="K65" s="44"/>
      <c r="L65" s="25"/>
      <c r="M65" s="25"/>
    </row>
    <row r="66" spans="1:13" ht="12.75">
      <c r="A66" s="57" t="s">
        <v>75</v>
      </c>
      <c r="B66" s="57"/>
      <c r="C66" s="57"/>
      <c r="D66" s="58"/>
      <c r="E66" s="57"/>
      <c r="F66" s="58">
        <v>0</v>
      </c>
      <c r="J66" s="46">
        <v>27</v>
      </c>
      <c r="K66" s="44"/>
      <c r="L66" s="25"/>
      <c r="M66" s="25"/>
    </row>
    <row r="67" spans="1:13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  <c r="J67" s="46">
        <v>28</v>
      </c>
      <c r="K67" s="44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54886.693914791984</v>
      </c>
      <c r="J68" s="46">
        <v>29</v>
      </c>
      <c r="K68" s="44"/>
      <c r="L68" s="25"/>
      <c r="M68" s="25"/>
    </row>
    <row r="69" spans="1:13" ht="12.75">
      <c r="A69" s="4" t="s">
        <v>26</v>
      </c>
      <c r="F69" s="5"/>
      <c r="J69" s="46">
        <v>30</v>
      </c>
      <c r="K69" s="44"/>
      <c r="L69" s="25"/>
      <c r="M69" s="25"/>
    </row>
    <row r="70" spans="1:13" ht="12.75">
      <c r="A70" t="s">
        <v>27</v>
      </c>
      <c r="B70">
        <v>3670.7</v>
      </c>
      <c r="C70" s="5" t="s">
        <v>13</v>
      </c>
      <c r="D70" s="5">
        <v>0.24</v>
      </c>
      <c r="E70" t="s">
        <v>14</v>
      </c>
      <c r="F70" s="11">
        <f>B70*D70</f>
        <v>880.968</v>
      </c>
      <c r="J70" s="20"/>
      <c r="K70" s="20"/>
      <c r="L70" s="31" t="s">
        <v>65</v>
      </c>
      <c r="M70" s="28">
        <f>SUM(M40:M69)</f>
        <v>0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0.91</v>
      </c>
      <c r="E73" t="s">
        <v>14</v>
      </c>
      <c r="F73" s="5">
        <f>B73*D73</f>
        <v>3340.337</v>
      </c>
    </row>
    <row r="74" spans="1:6" ht="12.75">
      <c r="A74" s="10" t="s">
        <v>29</v>
      </c>
      <c r="F74" s="8">
        <f>F70+F73</f>
        <v>4221.305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2.23</v>
      </c>
      <c r="E77" t="s">
        <v>14</v>
      </c>
      <c r="F77" s="11">
        <f>B77*D77</f>
        <v>8185.660999999999</v>
      </c>
    </row>
    <row r="78" spans="1:6" ht="12.75">
      <c r="A78" s="62" t="s">
        <v>31</v>
      </c>
      <c r="B78" s="57"/>
      <c r="C78" s="57"/>
      <c r="D78" s="57"/>
      <c r="E78" s="57"/>
      <c r="F78" s="63">
        <f>SUM(F77)</f>
        <v>8185.660999999999</v>
      </c>
    </row>
    <row r="79" spans="1:6" ht="12.75">
      <c r="A79" s="62" t="s">
        <v>78</v>
      </c>
      <c r="B79" s="57"/>
      <c r="C79" s="57"/>
      <c r="D79" s="64">
        <v>0</v>
      </c>
      <c r="E79" s="57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80493.33591479197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4668.613483057934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v>2714.46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v>293.7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88170.10939784991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44348</v>
      </c>
      <c r="C87" s="42">
        <v>346370</v>
      </c>
      <c r="D87" s="48">
        <f>F44</f>
        <v>51519.9102</v>
      </c>
      <c r="E87" s="48">
        <f>F85</f>
        <v>88170.10939784991</v>
      </c>
      <c r="F87" s="49">
        <f>C87+D87-E87</f>
        <v>309719.80080215004</v>
      </c>
    </row>
    <row r="89" spans="1:6" ht="13.5" thickBot="1">
      <c r="A89" t="s">
        <v>111</v>
      </c>
      <c r="C89" s="53">
        <v>44348</v>
      </c>
      <c r="D89" s="8" t="s">
        <v>112</v>
      </c>
      <c r="E89" s="53">
        <v>44377</v>
      </c>
      <c r="F89" t="s">
        <v>113</v>
      </c>
    </row>
    <row r="90" spans="1:7" ht="13.5" thickBot="1">
      <c r="A90" t="s">
        <v>114</v>
      </c>
      <c r="F90" s="54">
        <f>E87</f>
        <v>88170.10939784991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2017-08-21T12:45:18Z</cp:lastPrinted>
  <dcterms:created xsi:type="dcterms:W3CDTF">2008-08-18T07:30:19Z</dcterms:created>
  <dcterms:modified xsi:type="dcterms:W3CDTF">2021-10-06T08:20:09Z</dcterms:modified>
  <cp:category/>
  <cp:version/>
  <cp:contentType/>
  <cp:contentStatus/>
</cp:coreProperties>
</file>