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<sst xmlns="http://schemas.openxmlformats.org/spreadsheetml/2006/main" count="166" uniqueCount="142">
  <si>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</si>
  <si>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</si>
  <si>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</si>
  <si>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</si>
  <si>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</si>
  <si>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</si>
  <si>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</si>
  <si>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</si>
  <si>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</si>
  <si>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</si>
  <si>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</si>
  <si>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</si>
  <si>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</si>
  <si>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</si>
  <si>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</si>
  <si>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</si>
  <si>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</si>
  <si>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</si>
  <si>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</si>
  <si>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</si>
  <si>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</si>
  <si>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</si>
  <si>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</si>
  <si>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</si>
  <si>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</si>
  <si>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</si>
  <si>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</si>
  <si>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</si>
  <si>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</si>
  <si>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</si>
  <si>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</si>
  <si>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</si>
  <si>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</si>
  <si>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</si>
  <si>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</si>
  <si>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</si>
  <si>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</si>
  <si>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</si>
  <si>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</si>
  <si>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</si>
  <si>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</si>
  <si>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</si>
  <si>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</si>
  <si>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</si>
  <si>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</si>
  <si>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</si>
  <si>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</si>
  <si>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</si>
  <si>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</si>
  <si>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</si>
  <si>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</si>
  <si>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</si>
  <si>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</si>
  <si>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</si>
  <si>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</si>
  <si>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</si>
  <si>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</si>
  <si>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</si>
  <si>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</si>
  <si>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</si>
  <si>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</si>
  <si>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</si>
  <si>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</si>
  <si>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</si>
  <si>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</si>
  <si>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</si>
  <si>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</si>
  <si>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</si>
  <si>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</si>
  <si>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</si>
  <si>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</si>
  <si>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</si>
  <si>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</si>
  <si>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</si>
  <si>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</si>
  <si>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</si>
  <si>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</si>
  <si>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</si>
  <si>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</si>
  <si>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</si>
  <si>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</si>
  <si>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</si>
  <si>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</si>
  <si>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</si>
  <si>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</si>
  <si>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</si>
  <si>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</si>
  <si>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</si>
  <si>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</si>
  <si>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</si>
  <si>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</si>
  <si>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</si>
  <si>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</si>
  <si>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</si>
  <si>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</si>
  <si>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</si>
  <si>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</si>
  <si>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</si>
  <si>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</si>
  <si>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</si>
  <si>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</si>
  <si>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</si>
  <si>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</si>
  <si>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</si>
  <si>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</si>
  <si>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</si>
  <si>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</si>
  <si>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</si>
  <si>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</si>
  <si>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</si>
  <si>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</si>
  <si>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</si>
  <si>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</si>
  <si>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</si>
  <si>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</si>
  <si>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</si>
  <si>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</si>
  <si>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</si>
  <si>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</si>
  <si>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</si>
  <si>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</si>
  <si>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</si>
  <si>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</si>
  <si>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</si>
  <si>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</si>
  <si>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</si>
  <si>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</si>
  <si>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</si>
  <si>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</si>
  <si>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</si>
  <si>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</si>
  <si>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</si>
  <si>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февраля</t>
  </si>
  <si>
    <t>за   февраль  2021 г.</t>
  </si>
  <si>
    <t>ост.на 01.03</t>
  </si>
  <si>
    <t>смена личинки замка</t>
  </si>
  <si>
    <t>личинка</t>
  </si>
  <si>
    <t>1шт</t>
  </si>
  <si>
    <t>механизм к замку</t>
  </si>
  <si>
    <t>смена ламп (19шт) п-д2,3</t>
  </si>
  <si>
    <t>лампа</t>
  </si>
  <si>
    <t>19шт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</si>
</sst>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6.99</v>
      </c>
      <c r="M20" s="34">
        <f>SUM(M6:M19)</f>
        <v>1457.74037052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0.89</v>
      </c>
      <c r="M24" s="33">
        <f>L24*160.174*1.302*1.15</f>
        <v>213.44739187800002</v>
      </c>
    </row>
    <row r="25" spans="1:13" ht="12.75">
      <c r="A25" t="s">
        <v>106</v>
      </c>
      <c r="J25" s="20">
        <v>2</v>
      </c>
      <c r="K25" s="20" t="s">
        <v>139</v>
      </c>
      <c r="L25" s="25">
        <f>0.19*7.1</f>
        <v>1.349</v>
      </c>
      <c r="M25" s="33">
        <f aca="true" t="shared" si="1" ref="M25:M35">L25*160.174*1.302*1.15</f>
        <v>323.5286872398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2.239</v>
      </c>
      <c r="M36" s="35">
        <f>SUM(M24:M35)</f>
        <v>536.9760791178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53666.67</v>
      </c>
      <c r="J40" s="45">
        <v>1</v>
      </c>
      <c r="K40" s="43" t="s">
        <v>136</v>
      </c>
      <c r="L40" s="23" t="s">
        <v>137</v>
      </c>
      <c r="M40" s="59">
        <v>110</v>
      </c>
    </row>
    <row r="41" spans="1:13" ht="12.75">
      <c r="A41" t="s">
        <v>7</v>
      </c>
      <c r="F41" s="5">
        <v>44672.33</v>
      </c>
      <c r="J41" s="45">
        <v>2</v>
      </c>
      <c r="K41" s="43" t="s">
        <v>138</v>
      </c>
      <c r="L41" s="23" t="s">
        <v>137</v>
      </c>
      <c r="M41" s="23">
        <v>265</v>
      </c>
    </row>
    <row r="42" spans="2:13" ht="12.75">
      <c r="B42" t="s">
        <v>8</v>
      </c>
      <c r="F42" s="9">
        <f>F41/F40</f>
        <v>0.8324036128941856</v>
      </c>
      <c r="J42" s="45">
        <v>3</v>
      </c>
      <c r="K42" s="43" t="s">
        <v>140</v>
      </c>
      <c r="L42" s="23" t="s">
        <v>141</v>
      </c>
      <c r="M42" s="59">
        <f>19*15.8</f>
        <v>300.2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55368.4702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7956*1.302</f>
        <v>10358.712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13199.676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274656</v>
      </c>
      <c r="D58">
        <v>224780.8</v>
      </c>
      <c r="E58">
        <v>3670.7</v>
      </c>
      <c r="F58" s="36">
        <f>C58/D58*E58</f>
        <v>4485.1685695575425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1457.74037052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536.9760791178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1*600*1.302</f>
        <v>781.2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675.2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0.26</v>
      </c>
      <c r="E65" t="s">
        <v>14</v>
      </c>
      <c r="F65" s="11">
        <f>B65*D65</f>
        <v>954.382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8890.667019195342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675.2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1.25</v>
      </c>
      <c r="E73" t="s">
        <v>14</v>
      </c>
      <c r="F73" s="5">
        <f>B73*D73</f>
        <v>4588.375</v>
      </c>
    </row>
    <row r="74" spans="1:6" ht="12.75">
      <c r="A74" s="10" t="s">
        <v>29</v>
      </c>
      <c r="F74" s="8">
        <f>F70+F73</f>
        <v>5469.343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2.23</v>
      </c>
      <c r="E77" t="s">
        <v>14</v>
      </c>
      <c r="F77" s="11">
        <f>B77*D77</f>
        <v>8185.660999999999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8185.660999999999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35745.34701919534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2073.2301271133297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2714.46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40826.73714630867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44228</v>
      </c>
      <c r="C87" s="42">
        <v>280946</v>
      </c>
      <c r="D87" s="48">
        <f>F44</f>
        <v>55368.4702</v>
      </c>
      <c r="E87" s="48">
        <f>F85</f>
        <v>40826.73714630867</v>
      </c>
      <c r="F87" s="49">
        <f>C87+D87-E87</f>
        <v>295487.73305369134</v>
      </c>
    </row>
    <row r="89" spans="1:6" ht="13.5" thickBot="1">
      <c r="A89" t="s">
        <v>111</v>
      </c>
      <c r="C89" s="53">
        <v>44228</v>
      </c>
      <c r="D89" s="8" t="s">
        <v>112</v>
      </c>
      <c r="E89" s="53">
        <v>44255</v>
      </c>
      <c r="F89" t="s">
        <v>113</v>
      </c>
    </row>
    <row r="90" spans="1:7" ht="13.5" thickBot="1">
      <c r="A90" t="s">
        <v>114</v>
      </c>
      <c r="F90" s="54">
        <f>E87</f>
        <v>40826.73714630867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2021-05-20T08:57:03Z</dcterms:modified>
  <cp:category/>
  <cp:version/>
  <cp:contentType/>
  <cp:contentStatus/>
</cp:coreProperties>
</file>