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<sst xmlns="http://schemas.openxmlformats.org/spreadsheetml/2006/main" count="169" uniqueCount="146">
  <si>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</si>
  <si>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</si>
  <si>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</si>
  <si>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</si>
  <si>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</si>
  <si>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</si>
  <si>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</si>
  <si>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</si>
  <si>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</si>
  <si>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</si>
  <si>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</si>
  <si>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</si>
  <si>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</si>
  <si>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</si>
  <si>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</si>
  <si>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</si>
  <si>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</si>
  <si>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</si>
  <si>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</si>
  <si>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</si>
  <si>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</si>
  <si>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</si>
  <si>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</si>
  <si>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</si>
  <si>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</si>
  <si>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</si>
  <si>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</si>
  <si>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</si>
  <si>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</si>
  <si>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</si>
  <si>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</si>
  <si>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</si>
  <si>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</si>
  <si>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</si>
  <si>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</si>
  <si>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</si>
  <si>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</si>
  <si>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</si>
  <si>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</si>
  <si>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</si>
  <si>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</si>
  <si>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</si>
  <si>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</si>
  <si>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</si>
  <si>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</si>
  <si>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</si>
  <si>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</si>
  <si>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</si>
  <si>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</si>
  <si>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</si>
  <si>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</si>
  <si>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</si>
  <si>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</si>
  <si>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</si>
  <si>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</si>
  <si>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</si>
  <si>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</si>
  <si>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</si>
  <si>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</si>
  <si>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</si>
  <si>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</si>
  <si>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</si>
  <si>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</si>
  <si>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</si>
  <si>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</si>
  <si>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</si>
  <si>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</si>
  <si>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</si>
  <si>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</si>
  <si>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</si>
  <si>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</si>
  <si>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</si>
  <si>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</si>
  <si>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</si>
  <si>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</si>
  <si>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</si>
  <si>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</si>
  <si>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</si>
  <si>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</si>
  <si>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</si>
  <si>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</si>
  <si>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</si>
  <si>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</si>
  <si>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</si>
  <si>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</si>
  <si>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</si>
  <si>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</si>
  <si>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</si>
  <si>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</si>
  <si>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</si>
  <si>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</si>
  <si>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</si>
  <si>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</si>
  <si>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</si>
  <si>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</si>
  <si>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</si>
  <si>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</si>
  <si>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</si>
  <si>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</si>
  <si>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</si>
  <si>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</si>
  <si>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</si>
  <si>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</si>
  <si>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</si>
  <si>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</si>
  <si>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</si>
  <si>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</si>
  <si>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</si>
  <si>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</si>
  <si>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</si>
  <si>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</si>
  <si>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</si>
  <si>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</si>
  <si>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</si>
  <si>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</si>
  <si>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</si>
  <si>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</si>
  <si>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</si>
  <si>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</si>
  <si>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</si>
  <si>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</si>
  <si>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</si>
  <si>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</si>
  <si>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</si>
  <si>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</si>
  <si>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</si>
  <si>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</si>
  <si>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</si>
  <si>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</si>
  <si>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</si>
  <si>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</si>
  <si>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</si>
  <si>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</si>
  <si>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</si>
  <si>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</si>
  <si>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</si>
  <si>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2021г.</t>
  </si>
  <si>
    <t>февраля</t>
  </si>
  <si>
    <t>за   февраль  2021 г.</t>
  </si>
  <si>
    <t>ост.на 01.03</t>
  </si>
  <si>
    <t>закрытие слуховых окон</t>
  </si>
  <si>
    <t>саморезы</t>
  </si>
  <si>
    <t>10шт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</si>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</sst>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49">
      <selection activeCell="E77" sqref="E7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2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137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3.45</v>
      </c>
      <c r="M20" s="33">
        <f>SUM(M6:M19)</f>
        <v>719.4855906000001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140</v>
      </c>
      <c r="L24" s="46">
        <v>3</v>
      </c>
      <c r="M24" s="32">
        <f>L24*160.174*1.302*1.15</f>
        <v>719.4855906</v>
      </c>
    </row>
    <row r="25" spans="1:13" ht="12.75">
      <c r="A25" t="s">
        <v>108</v>
      </c>
      <c r="J25" s="20">
        <v>2</v>
      </c>
      <c r="K25" s="20" t="s">
        <v>143</v>
      </c>
      <c r="L25" s="46">
        <v>0.14</v>
      </c>
      <c r="M25" s="32">
        <f aca="true" t="shared" si="1" ref="M25:M35">L25*160.174*1.302*1.15</f>
        <v>33.575994228000006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3.14</v>
      </c>
      <c r="M36" s="33">
        <f>SUM(M24:M35)</f>
        <v>753.061584828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66452.04</v>
      </c>
      <c r="J40" s="20">
        <v>1</v>
      </c>
      <c r="K40" s="20" t="s">
        <v>141</v>
      </c>
      <c r="L40" s="25" t="s">
        <v>142</v>
      </c>
      <c r="M40" s="25">
        <f>10*0.65</f>
        <v>6.5</v>
      </c>
    </row>
    <row r="41" spans="1:13" ht="12.75">
      <c r="A41" t="s">
        <v>7</v>
      </c>
      <c r="F41" s="5">
        <v>59923.77</v>
      </c>
      <c r="J41" s="20">
        <v>2</v>
      </c>
      <c r="K41" s="20" t="s">
        <v>144</v>
      </c>
      <c r="L41" s="46" t="s">
        <v>145</v>
      </c>
      <c r="M41" s="25">
        <f>2*15.8</f>
        <v>31.6</v>
      </c>
    </row>
    <row r="42" spans="2:13" ht="12.75">
      <c r="B42" t="s">
        <v>8</v>
      </c>
      <c r="F42" s="9">
        <f>F41/F40</f>
        <v>0.9017596750980106</v>
      </c>
      <c r="J42" s="20">
        <v>3</v>
      </c>
      <c r="K42" s="20"/>
      <c r="L42" s="25"/>
      <c r="M42" s="25"/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/>
      <c r="L43" s="57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61028.77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3744*1.302</f>
        <v>4874.688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5700*1.302</f>
        <v>7421.400000000001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12296.088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3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38.1</v>
      </c>
    </row>
    <row r="61" spans="1:13" ht="12.75">
      <c r="A61" t="s">
        <v>19</v>
      </c>
      <c r="C61" s="48">
        <v>274656</v>
      </c>
      <c r="D61">
        <v>224780.6</v>
      </c>
      <c r="E61">
        <v>3158.1</v>
      </c>
      <c r="F61" s="34">
        <f>C61/D61*E61</f>
        <v>3858.834408307478</v>
      </c>
      <c r="J61" s="43"/>
      <c r="K61" s="43"/>
      <c r="L61" s="44"/>
      <c r="M61" s="45"/>
    </row>
    <row r="62" spans="1:6" ht="12.75">
      <c r="A62" t="s">
        <v>20</v>
      </c>
      <c r="F62" s="34">
        <f>M20</f>
        <v>719.4855906000001</v>
      </c>
    </row>
    <row r="63" spans="1:6" ht="12.75">
      <c r="A63" t="s">
        <v>21</v>
      </c>
      <c r="F63" s="11">
        <f>M36</f>
        <v>753.061584828</v>
      </c>
    </row>
    <row r="64" spans="1:6" ht="12.75">
      <c r="A64" t="s">
        <v>76</v>
      </c>
      <c r="F64" s="5">
        <f>1*600*1.302</f>
        <v>781.2</v>
      </c>
    </row>
    <row r="65" spans="1:6" ht="12.75">
      <c r="A65" t="s">
        <v>22</v>
      </c>
      <c r="F65" s="11">
        <f>M60</f>
        <v>38.1</v>
      </c>
    </row>
    <row r="66" spans="1:6" ht="12.75">
      <c r="A66" t="s">
        <v>23</v>
      </c>
      <c r="F66" s="5"/>
    </row>
    <row r="67" spans="1:6" ht="12.75">
      <c r="A67" s="48" t="s">
        <v>135</v>
      </c>
      <c r="B67" s="48"/>
      <c r="C67" s="48"/>
      <c r="D67" s="48"/>
      <c r="E67" s="48"/>
      <c r="F67" s="59">
        <v>0</v>
      </c>
    </row>
    <row r="68" spans="1:6" ht="12.75">
      <c r="A68" s="48" t="s">
        <v>24</v>
      </c>
      <c r="B68" s="48"/>
      <c r="C68" s="48"/>
      <c r="D68" s="48"/>
      <c r="E68" s="48"/>
      <c r="F68" s="59"/>
    </row>
    <row r="69" spans="2:6" ht="12.75">
      <c r="B69">
        <v>3158.1</v>
      </c>
      <c r="C69" t="s">
        <v>13</v>
      </c>
      <c r="D69" s="11">
        <v>0.26</v>
      </c>
      <c r="E69" t="s">
        <v>14</v>
      </c>
      <c r="F69" s="11">
        <f>B69*D69</f>
        <v>821.106</v>
      </c>
    </row>
    <row r="70" spans="1:6" ht="12.75">
      <c r="A70" s="48" t="s">
        <v>86</v>
      </c>
      <c r="B70" s="48"/>
      <c r="C70" s="48"/>
      <c r="D70" s="60"/>
      <c r="E70" s="48"/>
      <c r="F70" s="60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6971.787583735479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0.24</v>
      </c>
      <c r="E73" t="s">
        <v>14</v>
      </c>
      <c r="F73" s="11">
        <f>B73*D73</f>
        <v>757.944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1.25</v>
      </c>
      <c r="E76" t="s">
        <v>14</v>
      </c>
      <c r="F76" s="11">
        <f>B76*D76</f>
        <v>3947.625</v>
      </c>
    </row>
    <row r="77" spans="1:6" ht="12.75">
      <c r="A77" s="4" t="s">
        <v>29</v>
      </c>
      <c r="F77" s="31">
        <f>F73+F76</f>
        <v>4705.5689999999995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2.23</v>
      </c>
      <c r="E80" t="s">
        <v>14</v>
      </c>
      <c r="F80" s="11">
        <f>B80*D80</f>
        <v>7042.563</v>
      </c>
    </row>
    <row r="81" spans="1:6" ht="12.75">
      <c r="A81" s="4" t="s">
        <v>32</v>
      </c>
      <c r="F81" s="31">
        <f>SUM(F80)</f>
        <v>7042.563</v>
      </c>
    </row>
    <row r="82" spans="1:9" ht="12.75">
      <c r="A82" s="61" t="s">
        <v>80</v>
      </c>
      <c r="B82" s="48"/>
      <c r="C82" s="48"/>
      <c r="D82" s="59">
        <v>0</v>
      </c>
      <c r="E82" s="48"/>
      <c r="F82" s="62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37321.007583735474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2164.6184398566575</v>
      </c>
    </row>
    <row r="85" spans="1:6" ht="12.75">
      <c r="A85" s="1"/>
      <c r="B85" s="35" t="s">
        <v>130</v>
      </c>
      <c r="C85" s="35"/>
      <c r="D85" s="1"/>
      <c r="E85" s="53"/>
      <c r="F85" s="54">
        <v>9148.02</v>
      </c>
    </row>
    <row r="86" spans="1:6" ht="12.75">
      <c r="A86" s="1"/>
      <c r="B86" s="35" t="s">
        <v>131</v>
      </c>
      <c r="C86" s="35"/>
      <c r="D86" s="1"/>
      <c r="E86" s="53"/>
      <c r="F86" s="54">
        <v>475.63</v>
      </c>
    </row>
    <row r="87" spans="1:6" ht="12.75">
      <c r="A87" s="1"/>
      <c r="B87" s="35" t="s">
        <v>132</v>
      </c>
      <c r="C87" s="35"/>
      <c r="D87" s="1"/>
      <c r="E87" s="53"/>
      <c r="F87" s="54">
        <v>2520.34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51629.61602359213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44228</v>
      </c>
      <c r="C90" s="39">
        <v>-290279</v>
      </c>
      <c r="D90" s="41">
        <f>F44</f>
        <v>61028.77</v>
      </c>
      <c r="E90" s="41">
        <f>F88</f>
        <v>51629.61602359213</v>
      </c>
      <c r="F90" s="42">
        <f>C90+D90-E90</f>
        <v>-280879.84602359217</v>
      </c>
    </row>
    <row r="92" spans="1:6" ht="13.5" thickBot="1">
      <c r="A92" t="s">
        <v>114</v>
      </c>
      <c r="C92" s="50">
        <v>44228</v>
      </c>
      <c r="D92" s="8" t="s">
        <v>115</v>
      </c>
      <c r="E92" s="50">
        <v>44255</v>
      </c>
      <c r="F92" t="s">
        <v>116</v>
      </c>
    </row>
    <row r="93" spans="1:8" ht="13.5" thickBot="1">
      <c r="A93" t="s">
        <v>117</v>
      </c>
      <c r="F93" s="51">
        <f>E90</f>
        <v>51629.61602359213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2021-05-26T08:14:49Z</dcterms:modified>
  <cp:category/>
  <cp:version/>
  <cp:contentType/>
  <cp:contentStatus/>
</cp:coreProperties>
</file>