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<sst xmlns="http://schemas.openxmlformats.org/spreadsheetml/2006/main" count="159" uniqueCount="136">
  <si>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</si>
  <si>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</si>
  <si>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</si>
  <si>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</si>
  <si>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</si>
  <si>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</si>
  <si>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</si>
  <si>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</si>
  <si>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</si>
  <si>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</si>
  <si>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</si>
  <si>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</si>
  <si>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</si>
  <si>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</si>
  <si>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</si>
  <si>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</si>
  <si>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</si>
  <si>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</si>
  <si>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</si>
  <si>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</si>
  <si>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</si>
  <si>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</si>
  <si>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</si>
  <si>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</si>
  <si>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</si>
  <si>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</si>
  <si>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</si>
  <si>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</si>
  <si>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</si>
  <si>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</si>
  <si>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</si>
  <si>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</si>
  <si>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</si>
  <si>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</si>
  <si>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</si>
  <si>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</si>
  <si>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</si>
  <si>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</si>
  <si>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</si>
  <si>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</si>
  <si>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</si>
  <si>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</si>
  <si>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</si>
  <si>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</si>
  <si>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</si>
  <si>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</si>
  <si>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</si>
  <si>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</si>
  <si>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</si>
  <si>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</si>
  <si>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</si>
  <si>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</si>
  <si>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</si>
  <si>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</si>
  <si>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</si>
  <si>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</si>
  <si>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</si>
  <si>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</si>
  <si>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</si>
  <si>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</si>
  <si>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</si>
  <si>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</si>
  <si>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</si>
  <si>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</si>
  <si>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</si>
  <si>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</si>
  <si>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</si>
  <si>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</si>
  <si>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</si>
  <si>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</si>
  <si>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</si>
  <si>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</si>
  <si>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</si>
  <si>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</si>
  <si>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</si>
  <si>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</si>
  <si>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</si>
  <si>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</si>
  <si>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</si>
  <si>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</si>
  <si>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</si>
  <si>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</si>
  <si>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</si>
  <si>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</si>
  <si>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</si>
  <si>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</si>
  <si>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</si>
  <si>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</si>
  <si>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</si>
  <si>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</si>
  <si>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</si>
  <si>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</si>
  <si>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</si>
  <si>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</si>
  <si>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</si>
  <si>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</si>
  <si>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</si>
  <si>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</si>
  <si>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</si>
  <si>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</si>
  <si>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</si>
  <si>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</si>
  <si>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</si>
  <si>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</si>
  <si>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</si>
  <si>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</si>
  <si>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</si>
  <si>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</si>
  <si>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</si>
  <si>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</si>
  <si>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</si>
  <si>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</si>
  <si>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</si>
  <si>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</si>
  <si>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</si>
  <si>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</si>
  <si>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</si>
  <si>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</si>
  <si>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</si>
  <si>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</si>
  <si>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</si>
  <si>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</si>
  <si>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</si>
  <si>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</si>
  <si>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</si>
  <si>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</si>
  <si>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</si>
  <si>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</si>
  <si>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</si>
  <si>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</si>
  <si>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</si>
  <si>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</si>
  <si>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</si>
  <si>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марта</t>
  </si>
  <si>
    <t>за   март  2021 г.</t>
  </si>
  <si>
    <t>ост.на 01.04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</si>
</sst>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49">
      <selection activeCell="D55" sqref="D55:D77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3</v>
      </c>
      <c r="K2" s="5" t="s">
        <v>134</v>
      </c>
    </row>
    <row r="3" spans="1:13" ht="12.75">
      <c r="A3" t="s">
        <v>87</v>
      </c>
      <c r="J3" s="14" t="s">
        <v>37</v>
      </c>
      <c r="K3" s="51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6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>
        <v>0</v>
      </c>
      <c r="M17" s="46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3">
        <v>3</v>
      </c>
      <c r="K26" s="41"/>
      <c r="L26" s="23"/>
      <c r="M26" s="32">
        <f>L26*160.174*1.302*1.15</f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H27" s="48"/>
      <c r="J27" s="23">
        <v>4</v>
      </c>
      <c r="K27" s="41"/>
      <c r="L27" s="23"/>
      <c r="M27" s="32">
        <f>L27*160.174*1.302*1.15</f>
        <v>0</v>
      </c>
    </row>
    <row r="28" spans="1:13" ht="12.75">
      <c r="A28" t="s">
        <v>110</v>
      </c>
      <c r="B28" s="1"/>
      <c r="C28" s="1"/>
      <c r="D28" s="1"/>
      <c r="J28" s="25">
        <v>5</v>
      </c>
      <c r="K28" s="42"/>
      <c r="L28" s="25"/>
      <c r="M28" s="32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29" t="s">
        <v>59</v>
      </c>
      <c r="L29" s="28">
        <f>SUM(L28:L28)</f>
        <v>0</v>
      </c>
      <c r="M29" s="33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1"/>
      <c r="L36" s="23"/>
      <c r="M36" s="23"/>
    </row>
    <row r="37" spans="10:13" ht="12.75">
      <c r="J37" s="23">
        <v>5</v>
      </c>
      <c r="K37" s="41"/>
      <c r="L37" s="23"/>
      <c r="M37" s="23"/>
    </row>
    <row r="38" spans="2:13" ht="12.75">
      <c r="B38" s="1" t="s">
        <v>5</v>
      </c>
      <c r="C38" s="1"/>
      <c r="J38" s="23">
        <v>6</v>
      </c>
      <c r="K38" s="41"/>
      <c r="L38" s="23"/>
      <c r="M38" s="23"/>
    </row>
    <row r="39" spans="10:13" ht="12.75">
      <c r="J39" s="25">
        <v>7</v>
      </c>
      <c r="K39" s="42"/>
      <c r="L39" s="25"/>
      <c r="M39" s="25"/>
    </row>
    <row r="40" spans="1:13" ht="12.75">
      <c r="A40" s="2" t="s">
        <v>6</v>
      </c>
      <c r="F40" s="11">
        <v>5437.78</v>
      </c>
      <c r="J40" s="20"/>
      <c r="K40" s="20"/>
      <c r="L40" s="30" t="s">
        <v>66</v>
      </c>
      <c r="M40" s="33">
        <f>SUM(M33+M34+M35+M36)</f>
        <v>0</v>
      </c>
    </row>
    <row r="41" spans="1:6" ht="12.75">
      <c r="A41" t="s">
        <v>7</v>
      </c>
      <c r="F41" s="5">
        <v>4647.73</v>
      </c>
    </row>
    <row r="42" spans="2:6" ht="12.75">
      <c r="B42" t="s">
        <v>8</v>
      </c>
      <c r="F42" s="9">
        <f>F41/F40</f>
        <v>0.8547109298279812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4647.73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</f>
        <v>1440.2</v>
      </c>
    </row>
    <row r="50" ht="12.75">
      <c r="A50" s="6" t="s">
        <v>16</v>
      </c>
    </row>
    <row r="51" spans="1:6" ht="12.75">
      <c r="A51" s="55" t="s">
        <v>84</v>
      </c>
      <c r="B51" s="47"/>
      <c r="C51" s="47"/>
      <c r="D51" s="47"/>
      <c r="E51" s="56">
        <v>0</v>
      </c>
      <c r="F51" s="56">
        <f>E51*E33</f>
        <v>0</v>
      </c>
    </row>
    <row r="52" spans="1:6" ht="12.75">
      <c r="A52" s="4" t="s">
        <v>35</v>
      </c>
      <c r="F52" s="31">
        <f>F49+F50+F51</f>
        <v>1440.2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304687</v>
      </c>
      <c r="D58">
        <v>224780.8</v>
      </c>
      <c r="E58">
        <v>379</v>
      </c>
      <c r="F58" s="35">
        <f>C58/D58*E58</f>
        <v>513.728810467798</v>
      </c>
    </row>
    <row r="59" spans="1:6" ht="12.75">
      <c r="A59" t="s">
        <v>21</v>
      </c>
      <c r="F59" s="35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0.33</v>
      </c>
      <c r="E65" t="s">
        <v>15</v>
      </c>
      <c r="F65" s="11">
        <f>B65*D65</f>
        <v>125.07000000000001</v>
      </c>
    </row>
    <row r="66" spans="1:6" ht="12.75">
      <c r="A66" s="47" t="s">
        <v>76</v>
      </c>
      <c r="B66" s="47"/>
      <c r="C66" s="47"/>
      <c r="D66" s="54"/>
      <c r="E66" s="47"/>
      <c r="F66" s="54">
        <v>0</v>
      </c>
    </row>
    <row r="67" spans="1:6" ht="12.75">
      <c r="A67" s="47" t="s">
        <v>85</v>
      </c>
      <c r="B67" s="47"/>
      <c r="C67" s="47"/>
      <c r="D67" s="54">
        <v>0</v>
      </c>
      <c r="E67" s="47"/>
      <c r="F67" s="54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638.798810467798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0.24</v>
      </c>
      <c r="E70" t="s">
        <v>15</v>
      </c>
      <c r="F70" s="11">
        <f>B70*D70</f>
        <v>90.96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1.35</v>
      </c>
      <c r="E73" t="s">
        <v>15</v>
      </c>
      <c r="F73" s="11">
        <f>B73*D73</f>
        <v>511.65000000000003</v>
      </c>
    </row>
    <row r="74" spans="1:6" ht="12.75">
      <c r="A74" s="4" t="s">
        <v>30</v>
      </c>
      <c r="F74" s="31">
        <f>F70+F73</f>
        <v>602.61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3.03</v>
      </c>
      <c r="E77" t="s">
        <v>15</v>
      </c>
      <c r="F77" s="11">
        <f>B77*D77</f>
        <v>1148.37</v>
      </c>
    </row>
    <row r="78" spans="1:6" ht="12.75">
      <c r="A78" s="4" t="s">
        <v>33</v>
      </c>
      <c r="F78" s="8">
        <f>SUM(F77)</f>
        <v>1148.37</v>
      </c>
    </row>
    <row r="79" spans="1:6" ht="12.75">
      <c r="A79" s="57" t="s">
        <v>79</v>
      </c>
      <c r="B79" s="47"/>
      <c r="C79" s="47"/>
      <c r="D79" s="56">
        <v>0</v>
      </c>
      <c r="E79" s="47"/>
      <c r="F79" s="58">
        <f>D79*E33</f>
        <v>0</v>
      </c>
    </row>
    <row r="80" spans="1:6" ht="12.75">
      <c r="A80" s="1" t="s">
        <v>34</v>
      </c>
      <c r="B80" s="1"/>
      <c r="F80" s="31">
        <f>F52+F56+F68+F74+F78+F79</f>
        <v>3829.978810467798</v>
      </c>
    </row>
    <row r="81" spans="1:9" ht="12.75">
      <c r="A81" s="1" t="s">
        <v>77</v>
      </c>
      <c r="B81" s="1"/>
      <c r="C81" s="45">
        <v>0.028</v>
      </c>
      <c r="D81" s="1"/>
      <c r="E81" s="1"/>
      <c r="F81" s="31">
        <f>F80*2.8%</f>
        <v>107.23940669309835</v>
      </c>
      <c r="I81" s="7"/>
    </row>
    <row r="82" spans="1:9" ht="12.75">
      <c r="A82" s="1"/>
      <c r="B82" s="1" t="s">
        <v>129</v>
      </c>
      <c r="C82" s="45"/>
      <c r="D82" s="1"/>
      <c r="E82" s="52"/>
      <c r="F82" s="53">
        <v>164.22</v>
      </c>
      <c r="I82" s="7"/>
    </row>
    <row r="83" spans="1:9" ht="12.75">
      <c r="A83" s="1"/>
      <c r="B83" s="1" t="s">
        <v>130</v>
      </c>
      <c r="C83" s="45"/>
      <c r="D83" s="1"/>
      <c r="E83" s="52"/>
      <c r="F83" s="53">
        <v>159.34</v>
      </c>
      <c r="I83" s="7"/>
    </row>
    <row r="84" spans="1:9" ht="12.75">
      <c r="A84" s="1"/>
      <c r="B84" s="1" t="s">
        <v>131</v>
      </c>
      <c r="C84" s="45"/>
      <c r="D84" s="1"/>
      <c r="E84" s="52"/>
      <c r="F84" s="53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4">
        <f>F80+F81+F82+F83+F84</f>
        <v>4260.778217160897</v>
      </c>
    </row>
    <row r="86" spans="2:6" ht="12.75">
      <c r="B86" s="36" t="s">
        <v>69</v>
      </c>
      <c r="C86" s="37" t="s">
        <v>70</v>
      </c>
      <c r="D86" s="22" t="s">
        <v>71</v>
      </c>
      <c r="E86" s="22" t="s">
        <v>72</v>
      </c>
      <c r="F86" s="40" t="s">
        <v>135</v>
      </c>
    </row>
    <row r="87" spans="1:6" ht="12.75">
      <c r="A87" s="13"/>
      <c r="B87" s="38">
        <v>44256</v>
      </c>
      <c r="C87" s="39">
        <v>-34293</v>
      </c>
      <c r="D87" s="43">
        <f>F44</f>
        <v>4647.73</v>
      </c>
      <c r="E87" s="43">
        <f>F85</f>
        <v>4260.778217160897</v>
      </c>
      <c r="F87" s="44">
        <f>C87+D87-E87</f>
        <v>-33906.0482171609</v>
      </c>
    </row>
    <row r="89" spans="1:6" ht="13.5" thickBot="1">
      <c r="A89" t="s">
        <v>112</v>
      </c>
      <c r="C89" s="49">
        <v>44256</v>
      </c>
      <c r="D89" s="8" t="s">
        <v>113</v>
      </c>
      <c r="E89" s="49">
        <v>44286</v>
      </c>
      <c r="F89" t="s">
        <v>114</v>
      </c>
    </row>
    <row r="90" spans="1:7" ht="13.5" thickBot="1">
      <c r="A90" t="s">
        <v>115</v>
      </c>
      <c r="F90" s="50">
        <f>E87</f>
        <v>4260.778217160897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2017-08-21T12:49:08Z</cp:lastPrinted>
  <dcterms:created xsi:type="dcterms:W3CDTF">2008-08-18T07:30:19Z</dcterms:created>
  <dcterms:modified xsi:type="dcterms:W3CDTF">2021-06-21T12:23:49Z</dcterms:modified>
  <cp:category/>
  <cp:version/>
  <cp:contentType/>
  <cp:contentStatus/>
</cp:coreProperties>
</file>