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<sst xmlns="http://schemas.openxmlformats.org/spreadsheetml/2006/main" count="158" uniqueCount="137">
  <si>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</si>
  <si>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</si>
  <si>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</si>
  <si>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</si>
  <si>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</si>
  <si>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</si>
  <si>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</si>
  <si>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</si>
  <si>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</si>
  <si>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</si>
  <si>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</si>
  <si>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</si>
  <si>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</si>
  <si>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</si>
  <si>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</si>
  <si>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</si>
  <si>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</si>
  <si>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</si>
  <si>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</si>
  <si>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</si>
  <si>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</si>
  <si>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</si>
  <si>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</si>
  <si>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</si>
  <si>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</si>
  <si>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</si>
  <si>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</si>
  <si>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</si>
  <si>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</si>
  <si>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</si>
  <si>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</si>
  <si>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</si>
  <si>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</si>
  <si>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</si>
  <si>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</si>
  <si>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</si>
  <si>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</si>
  <si>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</si>
  <si>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</si>
  <si>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</si>
  <si>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</si>
  <si>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</si>
  <si>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</si>
  <si>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</si>
  <si>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</si>
  <si>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</si>
  <si>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</si>
  <si>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</si>
  <si>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</si>
  <si>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</si>
  <si>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</si>
  <si>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</si>
  <si>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</si>
  <si>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</si>
  <si>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</si>
  <si>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</si>
  <si>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</si>
  <si>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</si>
  <si>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</si>
  <si>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</si>
  <si>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</si>
  <si>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</si>
  <si>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</si>
  <si>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</si>
  <si>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</si>
  <si>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</si>
  <si>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</si>
  <si>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</si>
  <si>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</si>
  <si>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</si>
  <si>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</si>
  <si>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</si>
  <si>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</si>
  <si>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</si>
  <si>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</si>
  <si>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</si>
  <si>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</si>
  <si>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</si>
  <si>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</si>
  <si>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</si>
  <si>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</si>
  <si>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</si>
  <si>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</si>
  <si>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</si>
  <si>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</si>
  <si>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</si>
  <si>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</si>
  <si>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</si>
  <si>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</si>
  <si>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</si>
  <si>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</si>
  <si>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</si>
  <si>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</si>
  <si>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</si>
  <si>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</si>
  <si>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</si>
  <si>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</si>
  <si>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</si>
  <si>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</si>
  <si>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</si>
  <si>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</si>
  <si>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</si>
  <si>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</si>
  <si>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</si>
  <si>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</si>
  <si>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</si>
  <si>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</si>
  <si>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</si>
  <si>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</si>
  <si>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</si>
  <si>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</si>
  <si>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</si>
  <si>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</si>
  <si>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</si>
  <si>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</si>
  <si>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</si>
  <si>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</si>
  <si>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</si>
  <si>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</si>
  <si>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</si>
  <si>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</si>
  <si>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</si>
  <si>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</si>
  <si>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</si>
  <si>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</si>
  <si>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</si>
  <si>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</si>
  <si>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</si>
  <si>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</si>
  <si>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</si>
  <si>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</si>
  <si>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</si>
  <si>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</si>
  <si>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</si>
  <si>
    <t>смена ламп (15шт) п-д 1,2,4</t>
  </si>
  <si>
    <t>лампа</t>
  </si>
  <si>
    <t>15шт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</si>
</sst>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8.52</v>
      </c>
      <c r="M14" s="45">
        <f t="shared" si="0"/>
        <v>1776.81658896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1.66</v>
      </c>
      <c r="M16" s="45">
        <f t="shared" si="0"/>
        <v>346.18726968000004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16.240000000000002</v>
      </c>
      <c r="M20" s="34">
        <f>SUM(M6:M19)</f>
        <v>3386.7959395200005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0.15*7.1</f>
        <v>1.065</v>
      </c>
      <c r="M24" s="33">
        <f>L24*160.174*1.302*1.15</f>
        <v>255.41738466299998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5">L25*160.174*1.302*1.15</f>
        <v>0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1.065</v>
      </c>
      <c r="M36" s="34">
        <f>SUM(M24:M35)</f>
        <v>255.41738466299998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49237.08</v>
      </c>
      <c r="J40" s="20">
        <v>1</v>
      </c>
      <c r="K40" s="20" t="s">
        <v>135</v>
      </c>
      <c r="L40" s="47" t="s">
        <v>136</v>
      </c>
      <c r="M40" s="25">
        <f>15*15.8</f>
        <v>237</v>
      </c>
    </row>
    <row r="41" spans="1:13" ht="12.75">
      <c r="A41" t="s">
        <v>7</v>
      </c>
      <c r="F41" s="5">
        <v>42408.12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0.8613045290256856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43308.12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5815*1.302</f>
        <v>7571.13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9843.12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274656</v>
      </c>
      <c r="D58">
        <v>224780.8</v>
      </c>
      <c r="E58">
        <v>3156.5</v>
      </c>
      <c r="F58" s="35">
        <f>C58/D58*E58</f>
        <v>3856.875960936166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3386.7959395200005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255.41738466299998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2*600*1.302</f>
        <v>1562.4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237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0.26</v>
      </c>
      <c r="E65" t="s">
        <v>14</v>
      </c>
      <c r="F65" s="5">
        <f>B65*D65</f>
        <v>820.69</v>
      </c>
      <c r="J65" s="20">
        <v>26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237</v>
      </c>
    </row>
    <row r="68" spans="1:6" ht="12.75">
      <c r="A68" s="4" t="s">
        <v>25</v>
      </c>
      <c r="B68" s="10"/>
      <c r="C68" s="10"/>
      <c r="F68" s="32">
        <f>SUM(F58:F67)</f>
        <v>10119.179285119168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1.25</v>
      </c>
      <c r="E73" t="s">
        <v>14</v>
      </c>
      <c r="F73" s="11">
        <f>B73*D73</f>
        <v>3945.625</v>
      </c>
    </row>
    <row r="74" spans="1:6" ht="12.75">
      <c r="A74" s="4" t="s">
        <v>29</v>
      </c>
      <c r="F74" s="32">
        <f>F70+F73</f>
        <v>4703.1849999999995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2.23</v>
      </c>
      <c r="E77" t="s">
        <v>14</v>
      </c>
      <c r="F77" s="11">
        <f>B77*D77</f>
        <v>7038.995</v>
      </c>
    </row>
    <row r="78" spans="1:6" ht="12.75">
      <c r="A78" s="4" t="s">
        <v>32</v>
      </c>
      <c r="F78" s="32">
        <f>SUM(F77)</f>
        <v>7038.995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31704.479285119163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1838.8597985369113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2028.6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371.45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1771.05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37714.43908365607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44228</v>
      </c>
      <c r="C87" s="40">
        <v>-83267</v>
      </c>
      <c r="D87" s="43">
        <f>F44</f>
        <v>43308.12</v>
      </c>
      <c r="E87" s="43">
        <f>F85</f>
        <v>37714.43908365607</v>
      </c>
      <c r="F87" s="44">
        <f>C87+D87-E87</f>
        <v>-77673.31908365607</v>
      </c>
    </row>
    <row r="89" spans="1:6" ht="13.5" thickBot="1">
      <c r="A89" t="s">
        <v>111</v>
      </c>
      <c r="C89" s="49">
        <v>44228</v>
      </c>
      <c r="D89" s="8" t="s">
        <v>112</v>
      </c>
      <c r="E89" s="49">
        <v>44255</v>
      </c>
      <c r="F89" t="s">
        <v>113</v>
      </c>
    </row>
    <row r="90" spans="1:7" ht="13.5" thickBot="1">
      <c r="A90" t="s">
        <v>114</v>
      </c>
      <c r="F90" s="50">
        <f>E87</f>
        <v>37714.43908365607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2021-05-20T08:19:53Z</dcterms:modified>
  <cp:category/>
  <cp:version/>
  <cp:contentType/>
  <cp:contentStatus/>
</cp:coreProperties>
</file>