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<sst xmlns="http://schemas.openxmlformats.org/spreadsheetml/2006/main" count="159" uniqueCount="138">
  <si>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</si>
  <si>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</si>
  <si>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</si>
  <si>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</si>
  <si>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</si>
  <si>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</si>
  <si>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</si>
  <si>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</si>
  <si>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</si>
  <si>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</si>
  <si>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</si>
  <si>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</si>
  <si>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</si>
  <si>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</si>
  <si>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</si>
  <si>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</si>
  <si>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</si>
  <si>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</si>
  <si>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</si>
  <si>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</si>
  <si>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</si>
  <si>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</si>
  <si>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</si>
  <si>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</si>
  <si>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</si>
  <si>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</si>
  <si>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</si>
  <si>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</si>
  <si>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</si>
  <si>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</si>
  <si>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</si>
  <si>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</si>
  <si>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</si>
  <si>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</si>
  <si>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</si>
  <si>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</si>
  <si>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</si>
  <si>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</si>
  <si>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</si>
  <si>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</si>
  <si>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</si>
  <si>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</si>
  <si>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</si>
  <si>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</si>
  <si>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</si>
  <si>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</si>
  <si>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</si>
  <si>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</si>
  <si>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</si>
  <si>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</si>
  <si>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</si>
  <si>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</si>
  <si>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</si>
  <si>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</si>
  <si>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</si>
  <si>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</si>
  <si>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</si>
  <si>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</si>
  <si>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</si>
  <si>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</si>
  <si>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</si>
  <si>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</si>
  <si>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</si>
  <si>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</si>
  <si>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</si>
  <si>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</si>
  <si>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</si>
  <si>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</si>
  <si>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</si>
  <si>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</si>
  <si>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</si>
  <si>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</si>
  <si>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</si>
  <si>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</si>
  <si>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</si>
  <si>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</si>
  <si>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</si>
  <si>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</si>
  <si>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</si>
  <si>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</si>
  <si>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</si>
  <si>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</si>
  <si>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</si>
  <si>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</si>
  <si>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</si>
  <si>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</si>
  <si>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</si>
  <si>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</si>
  <si>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</si>
  <si>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</si>
  <si>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</si>
  <si>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</si>
  <si>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</si>
  <si>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</si>
  <si>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</si>
  <si>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</si>
  <si>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</si>
  <si>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</si>
  <si>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</si>
  <si>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</si>
  <si>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</si>
  <si>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</si>
  <si>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</si>
  <si>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</si>
  <si>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</si>
  <si>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</si>
  <si>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</si>
  <si>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</si>
  <si>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</si>
  <si>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</si>
  <si>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</si>
  <si>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</si>
  <si>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</si>
  <si>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</si>
  <si>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</si>
  <si>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</si>
  <si>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</si>
  <si>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</si>
  <si>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</si>
  <si>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</si>
  <si>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</si>
  <si>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</si>
  <si>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</si>
  <si>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</si>
  <si>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</si>
  <si>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</si>
  <si>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</si>
  <si>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</si>
  <si>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</si>
  <si>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</si>
  <si>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</si>
  <si>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</si>
  <si>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апреля</t>
  </si>
  <si>
    <t>за   апрель  2021 г.</t>
  </si>
  <si>
    <t>ост.на 01.05</t>
  </si>
  <si>
    <t>смена ламп (4шт) п-д3</t>
  </si>
  <si>
    <t>лампа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</si>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</sst>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L6*160.174*1.302</f>
        <v>544.30649028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21.6</v>
      </c>
      <c r="M20" s="34">
        <f>SUM(M6:M19)</f>
        <v>4504.6054368000005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0.28</v>
      </c>
      <c r="M24" s="33">
        <f>L24*160.174*1.302*1.15</f>
        <v>67.15198845600001</v>
      </c>
    </row>
    <row r="25" spans="1:13" ht="12.75">
      <c r="A25" t="s">
        <v>105</v>
      </c>
      <c r="J25" s="20">
        <v>2</v>
      </c>
      <c r="K25" s="20"/>
      <c r="L25" s="45"/>
      <c r="M25" s="33">
        <f aca="true" t="shared" si="1" ref="M25:M38">L25*160.174*1.302*1.15</f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0.28</v>
      </c>
      <c r="M39" s="34">
        <f>SUM(M24:M38)</f>
        <v>67.15198845600001</v>
      </c>
    </row>
    <row r="40" spans="1:11" ht="12.75">
      <c r="A40" s="2" t="s">
        <v>6</v>
      </c>
      <c r="F40" s="11">
        <v>56000.31</v>
      </c>
      <c r="K40" s="1" t="s">
        <v>60</v>
      </c>
    </row>
    <row r="41" spans="1:13" ht="12.75">
      <c r="A41" t="s">
        <v>7</v>
      </c>
      <c r="F41" s="5">
        <v>51330.71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0.9166147473112203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4*11.6</f>
        <v>46.4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52230.71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6454.62*1.302</f>
        <v>8403.91524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11954.46924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295302</v>
      </c>
      <c r="D58">
        <v>224780.8</v>
      </c>
      <c r="E58">
        <v>3422.5</v>
      </c>
      <c r="F58" s="35">
        <f>C58/D58*E58</f>
        <v>4496.251881833324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4504.6054368000005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67.15198845600001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46.4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0.47</v>
      </c>
      <c r="E65" t="s">
        <v>14</v>
      </c>
      <c r="F65" s="5">
        <f>B65*D65</f>
        <v>1608.5749999999998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46.4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10722.984307089322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0.55</v>
      </c>
      <c r="E73" t="s">
        <v>14</v>
      </c>
      <c r="F73" s="11">
        <f>B73*D73</f>
        <v>1882.3750000000002</v>
      </c>
    </row>
    <row r="74" spans="1:13" ht="12.75">
      <c r="A74" s="4" t="s">
        <v>27</v>
      </c>
      <c r="F74" s="32">
        <f>F70+F73</f>
        <v>2703.775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2.13</v>
      </c>
      <c r="E77" t="s">
        <v>14</v>
      </c>
      <c r="F77" s="5">
        <f>B77*D77</f>
        <v>7289.924999999999</v>
      </c>
    </row>
    <row r="78" spans="1:6" ht="12.75">
      <c r="A78" s="4" t="s">
        <v>30</v>
      </c>
      <c r="F78" s="32">
        <f>SUM(F77)</f>
        <v>7289.924999999999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32671.153547089325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1894.9269057311808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2917.32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534.33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2543.05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40560.78045282051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44287</v>
      </c>
      <c r="C87" s="40">
        <v>-127498</v>
      </c>
      <c r="D87" s="43">
        <f>F44</f>
        <v>52230.71</v>
      </c>
      <c r="E87" s="43">
        <f>F85</f>
        <v>40560.78045282051</v>
      </c>
      <c r="F87" s="44">
        <f>C87+D87-E87</f>
        <v>-115828.07045282051</v>
      </c>
    </row>
    <row r="89" spans="1:6" ht="13.5" thickBot="1">
      <c r="A89" t="s">
        <v>110</v>
      </c>
      <c r="C89" s="48">
        <v>44287</v>
      </c>
      <c r="D89" s="8" t="s">
        <v>111</v>
      </c>
      <c r="E89" s="48">
        <v>44316</v>
      </c>
      <c r="F89" t="s">
        <v>112</v>
      </c>
    </row>
    <row r="90" spans="1:7" ht="13.5" thickBot="1">
      <c r="A90" t="s">
        <v>113</v>
      </c>
      <c r="F90" s="49">
        <f>E87</f>
        <v>40560.78045282051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2021-08-09T05:43:23Z</dcterms:modified>
  <cp:category/>
  <cp:version/>
  <cp:contentType/>
  <cp:contentStatus/>
</cp:coreProperties>
</file>