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<sst xmlns="http://schemas.openxmlformats.org/spreadsheetml/2006/main" count="159" uniqueCount="136">
  <si>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</si>
  <si>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</si>
  <si>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</si>
  <si>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</si>
  <si>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</si>
  <si>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</si>
  <si>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</si>
  <si>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</si>
  <si>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</si>
  <si>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</si>
  <si>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</si>
  <si>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</si>
  <si>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</si>
  <si>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</si>
  <si>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</si>
  <si>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</si>
  <si>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</si>
  <si>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</si>
  <si>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</si>
  <si>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</si>
  <si>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</si>
  <si>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</si>
  <si>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</si>
  <si>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</si>
  <si>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</si>
  <si>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</si>
  <si>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</si>
  <si>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</si>
  <si>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</si>
  <si>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</si>
  <si>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</si>
  <si>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</si>
  <si>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</si>
  <si>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</si>
  <si>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</si>
  <si>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</si>
  <si>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</si>
  <si>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</si>
  <si>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</si>
  <si>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</si>
  <si>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</si>
  <si>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</si>
  <si>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</si>
  <si>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</si>
  <si>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</si>
  <si>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</si>
  <si>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</si>
  <si>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</si>
  <si>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</si>
  <si>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</si>
  <si>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</si>
  <si>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</si>
  <si>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</si>
  <si>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</si>
  <si>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</si>
  <si>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</si>
  <si>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</si>
  <si>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</si>
  <si>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</si>
  <si>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</si>
  <si>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</si>
  <si>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</si>
  <si>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</si>
  <si>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</si>
  <si>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</si>
  <si>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</si>
  <si>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</si>
  <si>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</si>
  <si>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</si>
  <si>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</si>
  <si>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</si>
  <si>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</si>
  <si>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</si>
  <si>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</si>
  <si>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</si>
  <si>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</si>
  <si>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</si>
  <si>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</si>
  <si>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</si>
  <si>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</si>
  <si>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</si>
  <si>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</si>
  <si>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</si>
  <si>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</si>
  <si>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</si>
  <si>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</si>
  <si>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</si>
  <si>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</si>
  <si>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</si>
  <si>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</si>
  <si>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</si>
  <si>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</si>
  <si>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</si>
  <si>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</si>
  <si>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</si>
  <si>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</si>
  <si>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</si>
  <si>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</si>
  <si>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</si>
  <si>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</si>
  <si>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</si>
  <si>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</si>
  <si>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</si>
  <si>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</si>
  <si>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</si>
  <si>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</si>
  <si>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</si>
  <si>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</si>
  <si>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</si>
  <si>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</si>
  <si>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</si>
  <si>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</si>
  <si>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</si>
  <si>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</si>
  <si>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</si>
  <si>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</si>
  <si>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</si>
  <si>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</si>
  <si>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</si>
  <si>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</si>
  <si>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</si>
  <si>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</si>
  <si>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</si>
  <si>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</si>
  <si>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</si>
  <si>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</si>
  <si>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</si>
  <si>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</si>
  <si>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</si>
  <si>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</si>
  <si>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</si>
  <si>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</si>
  <si>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</si>
  <si>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апреля</t>
  </si>
  <si>
    <t>за   апрель  2021 г.</t>
  </si>
  <si>
    <t>ост.на 01.05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</si>
</sst>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5" sqref="D55:D7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91</v>
      </c>
      <c r="D2" s="8">
        <v>4</v>
      </c>
      <c r="K2" s="5" t="s">
        <v>134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50</v>
      </c>
      <c r="L11" s="23">
        <v>0</v>
      </c>
      <c r="M11" s="46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0</v>
      </c>
      <c r="M20" s="34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L24*160.174*1.302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2" t="s">
        <v>113</v>
      </c>
      <c r="B27" s="52"/>
      <c r="C27" s="52"/>
      <c r="D27" s="52"/>
      <c r="E27" s="52"/>
      <c r="F27" s="52"/>
      <c r="G27" s="52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48">
        <v>1</v>
      </c>
      <c r="K29" s="50"/>
      <c r="L29" s="23"/>
      <c r="M29" s="23"/>
    </row>
    <row r="30" spans="10:13" ht="12.75">
      <c r="J30" s="48">
        <v>2</v>
      </c>
      <c r="K30" s="50"/>
      <c r="L30" s="23"/>
      <c r="M30" s="23"/>
    </row>
    <row r="31" spans="2:13" ht="12.75">
      <c r="B31" t="s">
        <v>0</v>
      </c>
      <c r="J31" s="48">
        <v>3</v>
      </c>
      <c r="K31" s="50"/>
      <c r="L31" s="23"/>
      <c r="M31" s="23"/>
    </row>
    <row r="32" spans="10:13" ht="12.75">
      <c r="J32" s="49">
        <v>4</v>
      </c>
      <c r="K32" s="51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11203.55-266.78</f>
        <v>10936.769999999999</v>
      </c>
    </row>
    <row r="41" spans="1:6" ht="12.75">
      <c r="A41" t="s">
        <v>7</v>
      </c>
      <c r="F41" s="5">
        <v>7103.87</v>
      </c>
    </row>
    <row r="42" spans="2:6" ht="12.75">
      <c r="B42" t="s">
        <v>8</v>
      </c>
      <c r="F42" s="9">
        <f>F41/F40</f>
        <v>0.649540037872242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7103.87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2248.08</v>
      </c>
    </row>
    <row r="50" ht="12.75">
      <c r="A50" s="6" t="s">
        <v>16</v>
      </c>
    </row>
    <row r="51" spans="1:6" ht="12.75">
      <c r="A51" s="58" t="s">
        <v>84</v>
      </c>
      <c r="B51" s="47"/>
      <c r="C51" s="47"/>
      <c r="D51" s="47"/>
      <c r="E51" s="59">
        <v>0</v>
      </c>
      <c r="F51" s="62">
        <f>E51*E33</f>
        <v>0</v>
      </c>
    </row>
    <row r="52" spans="1:6" ht="12.75">
      <c r="A52" s="4" t="s">
        <v>35</v>
      </c>
      <c r="F52" s="32">
        <f>F49+F50+F51</f>
        <v>2248.08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295302</v>
      </c>
      <c r="D58">
        <v>224780.8</v>
      </c>
      <c r="E58">
        <v>591.6</v>
      </c>
      <c r="F58" s="36">
        <f>C58/D58*E58</f>
        <v>777.2045619554696</v>
      </c>
    </row>
    <row r="59" spans="1:6" ht="12.75">
      <c r="A59" t="s">
        <v>21</v>
      </c>
      <c r="F59" s="36">
        <f>M20</f>
        <v>0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0.47</v>
      </c>
      <c r="E65" t="s">
        <v>15</v>
      </c>
      <c r="F65" s="11">
        <f>B65*D65</f>
        <v>278.052</v>
      </c>
    </row>
    <row r="66" spans="1:6" ht="12.75">
      <c r="A66" s="47" t="s">
        <v>76</v>
      </c>
      <c r="B66" s="47"/>
      <c r="C66" s="47"/>
      <c r="D66" s="57"/>
      <c r="E66" s="47"/>
      <c r="F66" s="57">
        <v>0</v>
      </c>
    </row>
    <row r="67" spans="1:6" ht="12.75">
      <c r="A67" s="47" t="s">
        <v>85</v>
      </c>
      <c r="B67" s="47"/>
      <c r="C67" s="47"/>
      <c r="D67" s="57">
        <v>0</v>
      </c>
      <c r="E67" s="47"/>
      <c r="F67" s="57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1055.2565619554696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0.24</v>
      </c>
      <c r="E70" t="s">
        <v>15</v>
      </c>
      <c r="F70" s="11">
        <f>B70*D70</f>
        <v>141.984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0.55</v>
      </c>
      <c r="E73" t="s">
        <v>15</v>
      </c>
      <c r="F73" s="11">
        <f>B73*D73</f>
        <v>325.38000000000005</v>
      </c>
    </row>
    <row r="74" spans="1:6" ht="12.75">
      <c r="A74" s="4" t="s">
        <v>30</v>
      </c>
      <c r="F74" s="32">
        <f>F70+F73</f>
        <v>467.36400000000003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2.13</v>
      </c>
      <c r="E77" t="s">
        <v>15</v>
      </c>
      <c r="F77" s="11">
        <f>B77*D77</f>
        <v>1260.108</v>
      </c>
    </row>
    <row r="78" spans="1:6" ht="12.75">
      <c r="A78" s="4" t="s">
        <v>33</v>
      </c>
      <c r="F78" s="32">
        <f>SUM(F77)</f>
        <v>1260.108</v>
      </c>
    </row>
    <row r="79" spans="1:6" ht="12.75">
      <c r="A79" s="60" t="s">
        <v>79</v>
      </c>
      <c r="B79" s="47"/>
      <c r="C79" s="47"/>
      <c r="D79" s="59">
        <v>0</v>
      </c>
      <c r="E79" s="47"/>
      <c r="F79" s="61">
        <f>D79*E33</f>
        <v>0</v>
      </c>
    </row>
    <row r="80" spans="1:6" ht="12.75">
      <c r="A80" s="1" t="s">
        <v>34</v>
      </c>
      <c r="B80" s="1"/>
      <c r="F80" s="32">
        <f>F52+F56+F68+F74+F78+F79</f>
        <v>5030.8085619554695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291.7868965934172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v>207.69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v>36.38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45">
        <f>F80+F81+F82+F83+F84</f>
        <v>5566.665458548887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135</v>
      </c>
    </row>
    <row r="87" spans="1:6" ht="12.75">
      <c r="A87" s="13"/>
      <c r="B87" s="40">
        <v>44287</v>
      </c>
      <c r="C87" s="41">
        <v>-93543</v>
      </c>
      <c r="D87" s="43">
        <f>F44</f>
        <v>7103.87</v>
      </c>
      <c r="E87" s="43">
        <f>F85</f>
        <v>5566.665458548887</v>
      </c>
      <c r="F87" s="44">
        <f>C87+D87-E87</f>
        <v>-92005.79545854889</v>
      </c>
    </row>
    <row r="89" spans="1:6" ht="13.5" thickBot="1">
      <c r="A89" t="s">
        <v>86</v>
      </c>
      <c r="C89" s="53">
        <v>44287</v>
      </c>
      <c r="D89" s="8" t="s">
        <v>87</v>
      </c>
      <c r="E89" s="53">
        <v>44316</v>
      </c>
      <c r="F89" t="s">
        <v>88</v>
      </c>
    </row>
    <row r="90" spans="1:7" ht="13.5" thickBot="1">
      <c r="A90" t="s">
        <v>89</v>
      </c>
      <c r="F90" s="54">
        <f>E87</f>
        <v>5566.665458548887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2017-08-21T12:48:40Z</cp:lastPrinted>
  <dcterms:created xsi:type="dcterms:W3CDTF">2008-08-18T07:30:19Z</dcterms:created>
  <dcterms:modified xsi:type="dcterms:W3CDTF">2021-07-28T11:21:59Z</dcterms:modified>
  <cp:category/>
  <cp:version/>
  <cp:contentType/>
  <cp:contentStatus/>
</cp:coreProperties>
</file>