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A66" authorId="0">
      <text>
        <r>
          <rPr>
            <b/>
            <sz val="9"/>
            <rFont val="Tahoma"/>
            <family val="0"/>
          </rPr>
          <t>перерасчет за 7 месяцев, 
не убрала во время</t>
        </r>
      </text>
    </comment>
  </commentList>
</comments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<sst xmlns="http://schemas.openxmlformats.org/spreadsheetml/2006/main" count="162" uniqueCount="139">
  <si>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</si>
  <si>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</si>
  <si>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</si>
  <si>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</si>
  <si>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</si>
  <si>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</si>
  <si>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</si>
  <si>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</si>
  <si>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</si>
  <si>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</si>
  <si>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</si>
  <si>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</si>
  <si>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</si>
  <si>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</si>
  <si>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</si>
  <si>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</si>
  <si>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</si>
  <si>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</si>
  <si>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</si>
  <si>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</si>
  <si>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</si>
  <si>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</si>
  <si>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</si>
  <si>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</si>
  <si>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</si>
  <si>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</si>
  <si>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</si>
  <si>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</si>
  <si>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</si>
  <si>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</si>
  <si>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</si>
  <si>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</si>
  <si>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</si>
  <si>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</si>
  <si>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</si>
  <si>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</si>
  <si>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</si>
  <si>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</si>
  <si>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</si>
  <si>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</si>
  <si>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</si>
  <si>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</si>
  <si>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</si>
  <si>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</si>
  <si>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</si>
  <si>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</si>
  <si>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</si>
  <si>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</si>
  <si>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</si>
  <si>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</si>
  <si>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</si>
  <si>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</si>
  <si>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</si>
  <si>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</si>
  <si>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</si>
  <si>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</si>
  <si>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</si>
  <si>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</si>
  <si>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</si>
  <si>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</si>
  <si>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</si>
  <si>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</si>
  <si>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</si>
  <si>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</si>
  <si>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</si>
  <si>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</si>
  <si>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</si>
  <si>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</si>
  <si>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</si>
  <si>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</si>
  <si>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</si>
  <si>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</si>
  <si>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</si>
  <si>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</si>
  <si>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</si>
  <si>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</si>
  <si>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</si>
  <si>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</si>
  <si>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</si>
  <si>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</si>
  <si>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</si>
  <si>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</si>
  <si>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</si>
  <si>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</si>
  <si>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</si>
  <si>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</si>
  <si>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</si>
  <si>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</si>
  <si>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</si>
  <si>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</si>
  <si>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</si>
  <si>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</si>
  <si>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</si>
  <si>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</si>
  <si>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</si>
  <si>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</si>
  <si>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</si>
  <si>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</si>
  <si>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</si>
  <si>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</si>
  <si>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</si>
  <si>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</si>
  <si>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</si>
  <si>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</si>
  <si>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</si>
  <si>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</si>
  <si>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</si>
  <si>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</si>
  <si>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</si>
  <si>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</si>
  <si>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</si>
  <si>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</si>
  <si>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</si>
  <si>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</si>
  <si>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</si>
  <si>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</si>
  <si>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</si>
  <si>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</si>
  <si>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</si>
  <si>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</si>
  <si>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</si>
  <si>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</si>
  <si>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</si>
  <si>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</si>
  <si>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</si>
  <si>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</si>
  <si>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</si>
  <si>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</si>
  <si>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</si>
  <si>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</si>
  <si>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</si>
  <si>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</si>
  <si>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2021г.</t>
  </si>
  <si>
    <t>марта</t>
  </si>
  <si>
    <t>за   март  2021 г.</t>
  </si>
  <si>
    <t>ост.на 01.04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</si>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</sst>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9" borderId="0" xfId="0" applyFill="1" applyBorder="1" applyAlignment="1">
      <alignment/>
    </xf>
    <xf numFmtId="2" fontId="0" fillId="9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419.1785614800001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0.03*7.1</f>
        <v>0.213</v>
      </c>
      <c r="M24" s="32">
        <f aca="true" t="shared" si="1" ref="M24:M34">L24*160.174*1.302*1.15</f>
        <v>51.08347693259999</v>
      </c>
    </row>
    <row r="25" spans="1:13" ht="12.75">
      <c r="A25" t="s">
        <v>106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0.213</v>
      </c>
      <c r="M35" s="33">
        <f>SUM(M24:M34)</f>
        <v>51.08347693259999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3*11.6</f>
        <v>34.8</v>
      </c>
    </row>
    <row r="40" spans="1:13" ht="12.75">
      <c r="A40" s="2" t="s">
        <v>6</v>
      </c>
      <c r="F40" s="11">
        <v>35611.25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25219.4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0.7081863175260628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26374.4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4744.04*1.302</f>
        <v>6176.7400800000005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0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6176.7400800000005</v>
      </c>
      <c r="J52" s="20"/>
      <c r="K52" s="20"/>
      <c r="L52" s="30" t="s">
        <v>65</v>
      </c>
      <c r="M52" s="33">
        <f>SUM(M39:M51)</f>
        <v>34.8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0.5</v>
      </c>
      <c r="E55" t="s">
        <v>14</v>
      </c>
      <c r="F55" s="5">
        <f>B55*D55</f>
        <v>320</v>
      </c>
    </row>
    <row r="56" spans="1:6" ht="12.75">
      <c r="A56" s="4" t="s">
        <v>17</v>
      </c>
      <c r="B56" s="10"/>
      <c r="C56" s="10"/>
      <c r="F56" s="31">
        <f>SUM(F54:F55)</f>
        <v>320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304687</v>
      </c>
      <c r="D58">
        <v>224780.8</v>
      </c>
      <c r="E58">
        <v>2042.8</v>
      </c>
      <c r="F58" s="34">
        <f>C58/D58*E58</f>
        <v>2768.9847335715504</v>
      </c>
    </row>
    <row r="59" spans="1:6" ht="12.75">
      <c r="A59" t="s">
        <v>20</v>
      </c>
      <c r="F59" s="34">
        <f>M20</f>
        <v>419.1785614800001</v>
      </c>
    </row>
    <row r="60" spans="1:6" ht="12.75">
      <c r="A60" t="s">
        <v>21</v>
      </c>
      <c r="F60" s="11">
        <f>M35</f>
        <v>51.08347693259999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34.8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0.33</v>
      </c>
      <c r="E65" s="44" t="s">
        <v>14</v>
      </c>
      <c r="F65" s="45">
        <f>B65*D65</f>
        <v>674.124</v>
      </c>
    </row>
    <row r="66" spans="1:6" ht="12.75">
      <c r="A66" s="62" t="s">
        <v>75</v>
      </c>
      <c r="B66" s="62"/>
      <c r="C66" s="62"/>
      <c r="D66" s="63"/>
      <c r="E66" s="62"/>
      <c r="F66" s="63">
        <f>-(14370*7)</f>
        <v>-100590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-96641.82922801585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1.35</v>
      </c>
      <c r="E73" t="s">
        <v>14</v>
      </c>
      <c r="F73" s="11">
        <f>B73*D73</f>
        <v>2757.78</v>
      </c>
    </row>
    <row r="74" spans="1:6" ht="12.75">
      <c r="A74" s="4" t="s">
        <v>29</v>
      </c>
      <c r="F74" s="31">
        <f>F70+F73</f>
        <v>3248.052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3.03</v>
      </c>
      <c r="E77" t="s">
        <v>14</v>
      </c>
      <c r="F77" s="11">
        <f>B77*D77</f>
        <v>6189.683999999999</v>
      </c>
    </row>
    <row r="78" spans="1:6" ht="12.75">
      <c r="A78" s="4" t="s">
        <v>32</v>
      </c>
      <c r="F78" s="31">
        <f>SUM(F77)</f>
        <v>6189.683999999999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-80707.35314801586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-4681.026482584919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1125.39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-84078.99963060077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44256</v>
      </c>
      <c r="C87" s="40">
        <v>-764747</v>
      </c>
      <c r="D87" s="42">
        <f>F44</f>
        <v>26374.4</v>
      </c>
      <c r="E87" s="42">
        <f>F85</f>
        <v>-84078.99963060077</v>
      </c>
      <c r="F87" s="43">
        <f>C87+D87-E87</f>
        <v>-654293.6003693992</v>
      </c>
    </row>
    <row r="89" spans="1:6" ht="13.5" thickBot="1">
      <c r="A89" t="s">
        <v>112</v>
      </c>
      <c r="C89" s="49">
        <v>44228</v>
      </c>
      <c r="D89" s="8" t="s">
        <v>113</v>
      </c>
      <c r="E89" s="49">
        <v>44255</v>
      </c>
      <c r="F89" t="s">
        <v>114</v>
      </c>
    </row>
    <row r="90" spans="1:7" ht="13.5" thickBot="1">
      <c r="A90" t="s">
        <v>115</v>
      </c>
      <c r="F90" s="50">
        <f>E87</f>
        <v>-84078.99963060077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2021-06-28T07:07:55Z</dcterms:modified>
  <cp:category/>
  <cp:version/>
  <cp:contentType/>
  <cp:contentStatus/>
</cp:coreProperties>
</file>