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<sst xmlns="http://schemas.openxmlformats.org/spreadsheetml/2006/main" count="165" uniqueCount="142">
  <si>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</si>
  <si>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</si>
  <si>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</si>
  <si>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</si>
  <si>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</si>
  <si>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</si>
  <si>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</si>
  <si>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</si>
  <si>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</si>
  <si>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</si>
  <si>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</si>
  <si>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</si>
  <si>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</si>
  <si>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</si>
  <si>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</si>
  <si>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</si>
  <si>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</si>
  <si>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</si>
  <si>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</si>
  <si>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</si>
  <si>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</si>
  <si>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</si>
  <si>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</si>
  <si>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</si>
  <si>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</si>
  <si>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</si>
  <si>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</si>
  <si>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</si>
  <si>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</si>
  <si>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</si>
  <si>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</si>
  <si>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</si>
  <si>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</si>
  <si>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</si>
  <si>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</si>
  <si>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</si>
  <si>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</si>
  <si>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</si>
  <si>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</si>
  <si>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</si>
  <si>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</si>
  <si>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</si>
  <si>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</si>
  <si>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</si>
  <si>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</si>
  <si>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</si>
  <si>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</si>
  <si>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</si>
  <si>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</si>
  <si>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</si>
  <si>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</si>
  <si>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</si>
  <si>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</si>
  <si>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</si>
  <si>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</si>
  <si>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</si>
  <si>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</si>
  <si>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</si>
  <si>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</si>
  <si>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</si>
  <si>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</si>
  <si>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</si>
  <si>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</si>
  <si>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</si>
  <si>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</si>
  <si>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</si>
  <si>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</si>
  <si>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</si>
  <si>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</si>
  <si>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</si>
  <si>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</si>
  <si>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</si>
  <si>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</si>
  <si>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</si>
  <si>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</si>
  <si>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</si>
  <si>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</si>
  <si>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</si>
  <si>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</si>
  <si>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</si>
  <si>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</si>
  <si>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</si>
  <si>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</si>
  <si>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</si>
  <si>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</si>
  <si>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</si>
  <si>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</si>
  <si>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</si>
  <si>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</si>
  <si>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</si>
  <si>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</si>
  <si>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</si>
  <si>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</si>
  <si>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</si>
  <si>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</si>
  <si>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</si>
  <si>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</si>
  <si>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</si>
  <si>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</si>
  <si>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</si>
  <si>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</si>
  <si>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</si>
  <si>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</si>
  <si>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</si>
  <si>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</si>
  <si>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</si>
  <si>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</si>
  <si>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</si>
  <si>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</si>
  <si>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</si>
  <si>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</si>
  <si>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</si>
  <si>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</si>
  <si>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</si>
  <si>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</si>
  <si>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</si>
  <si>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</si>
  <si>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</si>
  <si>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</si>
  <si>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</si>
  <si>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</si>
  <si>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</si>
  <si>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</si>
  <si>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</si>
  <si>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</si>
  <si>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</si>
  <si>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</si>
  <si>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</si>
  <si>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</si>
  <si>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</si>
  <si>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</si>
  <si>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</si>
  <si>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</si>
  <si>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февраля</t>
  </si>
  <si>
    <t>за   февраль  2021 г.</t>
  </si>
  <si>
    <t>ост.на 01.03</t>
  </si>
  <si>
    <t>1,5</t>
  </si>
  <si>
    <t xml:space="preserve">смена ламп (1шт) </t>
  </si>
  <si>
    <t>лампа</t>
  </si>
  <si>
    <t>1шт</t>
  </si>
  <si>
    <t>вышка</t>
  </si>
  <si>
    <t>2 часа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</si>
</sst>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38" sqref="M38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136</v>
      </c>
      <c r="M16" s="46">
        <f t="shared" si="0"/>
        <v>312.81982200000004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417.09309600000006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0.07</v>
      </c>
      <c r="M24" s="33">
        <f aca="true" t="shared" si="1" ref="M24:M31">L24*160.174*1.302*1.15</f>
        <v>16.787997114000003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0.07</v>
      </c>
      <c r="M32" s="34">
        <f>SUM(M24:M31)</f>
        <v>16.787997114000003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v>15.8</v>
      </c>
    </row>
    <row r="37" spans="10:13" ht="12.75">
      <c r="J37" s="23">
        <v>2</v>
      </c>
      <c r="K37" s="44" t="s">
        <v>140</v>
      </c>
      <c r="L37" s="23" t="s">
        <v>141</v>
      </c>
      <c r="M37" s="23">
        <f>2*1300</f>
        <v>2600</v>
      </c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23415.49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21274.28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0.9085558320581801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21629.28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7062.75*1.302</f>
        <v>9195.7005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1091*1.302</f>
        <v>1420.482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10616.1825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2615.8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274656</v>
      </c>
      <c r="D58">
        <v>224780.8</v>
      </c>
      <c r="E58">
        <v>1537.6</v>
      </c>
      <c r="F58" s="35">
        <f>C58/D58*E58</f>
        <v>1878.7684072661011</v>
      </c>
    </row>
    <row r="59" spans="1:6" ht="12.75">
      <c r="A59" t="s">
        <v>19</v>
      </c>
      <c r="F59" s="35">
        <f>M20</f>
        <v>417.09309600000006</v>
      </c>
    </row>
    <row r="60" spans="1:6" ht="12.75">
      <c r="A60" t="s">
        <v>20</v>
      </c>
      <c r="F60" s="11">
        <f>M32</f>
        <v>16.787997114000003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2615.8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0.26</v>
      </c>
      <c r="E65" t="s">
        <v>14</v>
      </c>
      <c r="F65" s="11">
        <f>B65*D65</f>
        <v>409.13599999999997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5337.585500380101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1.25</v>
      </c>
      <c r="E73" t="s">
        <v>14</v>
      </c>
      <c r="F73" s="11">
        <f>B73*D73</f>
        <v>1967</v>
      </c>
    </row>
    <row r="74" spans="1:6" ht="12.75">
      <c r="A74" s="4" t="s">
        <v>28</v>
      </c>
      <c r="F74" s="32">
        <f>F70+F73</f>
        <v>2344.6639999999998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2.23</v>
      </c>
      <c r="E77" t="s">
        <v>14</v>
      </c>
      <c r="F77" s="11">
        <f>B77*D77</f>
        <v>3509.1279999999997</v>
      </c>
    </row>
    <row r="78" spans="1:6" ht="12.75">
      <c r="A78" s="4" t="s">
        <v>31</v>
      </c>
      <c r="F78" s="32">
        <f>SUM(F77)</f>
        <v>3509.1279999999997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21807.5600003801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1264.8384800220458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1139.88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24401.028480402147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44228</v>
      </c>
      <c r="C87" s="40">
        <v>-642490</v>
      </c>
      <c r="D87" s="42">
        <f>F44</f>
        <v>21629.28</v>
      </c>
      <c r="E87" s="42">
        <f>F85</f>
        <v>24401.028480402147</v>
      </c>
      <c r="F87" s="43">
        <f>C87+D87-E87</f>
        <v>-645261.7484804022</v>
      </c>
    </row>
    <row r="89" spans="1:6" ht="13.5" thickBot="1">
      <c r="A89" t="s">
        <v>111</v>
      </c>
      <c r="C89" s="50">
        <v>44228</v>
      </c>
      <c r="D89" s="8" t="s">
        <v>112</v>
      </c>
      <c r="E89" s="50">
        <v>44255</v>
      </c>
      <c r="F89" t="s">
        <v>113</v>
      </c>
    </row>
    <row r="90" spans="1:7" ht="13.5" thickBot="1">
      <c r="A90" t="s">
        <v>114</v>
      </c>
      <c r="F90" s="51">
        <f>E87</f>
        <v>24401.028480402147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2021-05-20T06:13:01Z</dcterms:modified>
  <cp:category/>
  <cp:version/>
  <cp:contentType/>
  <cp:contentStatus/>
</cp:coreProperties>
</file>