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<sst xmlns="http://schemas.openxmlformats.org/spreadsheetml/2006/main" count="27" uniqueCount="27">
  <si>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</si>
  <si>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</si>
  <si>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</si>
  <si>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</si>
  <si>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</si>
  <si>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</si>
  <si>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</si>
  <si>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</si>
  <si>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</si>
  <si>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</si>
  <si>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</si>
  <si>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</si>
  <si>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</si>
  <si>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</si>
  <si>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</si>
  <si>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</si>
  <si>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</si>
  <si>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</si>
  <si>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</si>
  <si>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</si>
  <si>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</si>
  <si>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</si>
  <si>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</si>
  <si>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</si>
  <si>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Белякова д.19</t>
  </si>
  <si>
    <t>на 01.01.21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</si>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</sst>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6.125" style="0" customWidth="1"/>
    <col min="8" max="8" width="11.125" style="0" customWidth="1"/>
    <col min="9" max="9" width="10.25390625" style="0" customWidth="1"/>
  </cols>
  <sheetData>
    <row r="2" spans="3:10" ht="12.75">
      <c r="C2" s="1"/>
      <c r="D2" s="1" t="s">
        <v>24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18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9" t="s">
        <v>22</v>
      </c>
      <c r="J6" s="9" t="s">
        <v>6</v>
      </c>
      <c r="K6" s="9" t="s">
        <v>8</v>
      </c>
      <c r="L6" s="9" t="s">
        <v>9</v>
      </c>
      <c r="M6" s="9" t="s">
        <v>19</v>
      </c>
      <c r="N6" s="17" t="s">
        <v>23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17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25</v>
      </c>
      <c r="B10" s="3"/>
      <c r="C10" s="3"/>
      <c r="D10" s="3">
        <v>68777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45321</v>
      </c>
      <c r="C11" s="3">
        <v>34984</v>
      </c>
      <c r="D11" s="3">
        <f>D10+B11-C11</f>
        <v>79114</v>
      </c>
      <c r="E11" s="3">
        <v>8213.02</v>
      </c>
      <c r="F11" s="3">
        <v>2166.53</v>
      </c>
      <c r="G11" s="3">
        <v>0</v>
      </c>
      <c r="H11" s="3">
        <v>0</v>
      </c>
      <c r="I11" s="3">
        <f>1913.6+375.35+2116.11</f>
        <v>4405.0599999999995</v>
      </c>
      <c r="J11" s="3">
        <v>8407.94</v>
      </c>
      <c r="K11" s="3">
        <v>4177.93</v>
      </c>
      <c r="L11" s="3">
        <v>5937.06</v>
      </c>
      <c r="M11" s="3">
        <v>1676.34</v>
      </c>
      <c r="N11" s="3"/>
      <c r="O11">
        <f>E11+F11+G11+H11+I11+J11+K11+L11+M11</f>
        <v>34983.88</v>
      </c>
    </row>
    <row r="12" spans="1:15" ht="12.75">
      <c r="A12" s="2" t="s">
        <v>11</v>
      </c>
      <c r="B12" s="3">
        <v>48870</v>
      </c>
      <c r="C12" s="3">
        <v>38252</v>
      </c>
      <c r="D12" s="3">
        <f aca="true" t="shared" si="0" ref="D12:D19">D11+B12-C12</f>
        <v>89732</v>
      </c>
      <c r="E12" s="3">
        <v>8327.59</v>
      </c>
      <c r="F12" s="3">
        <v>2271.99</v>
      </c>
      <c r="G12" s="3">
        <v>0</v>
      </c>
      <c r="H12" s="3">
        <v>0</v>
      </c>
      <c r="I12" s="3">
        <f>2009.28+367.76+1748.35</f>
        <v>4125.389999999999</v>
      </c>
      <c r="J12" s="3">
        <v>9970.84</v>
      </c>
      <c r="K12" s="3">
        <v>4680.54</v>
      </c>
      <c r="L12" s="3">
        <v>7005.1</v>
      </c>
      <c r="M12" s="3">
        <v>1870.85</v>
      </c>
      <c r="N12" s="3"/>
      <c r="O12">
        <f aca="true" t="shared" si="1" ref="O12:O19">E12+F12+G12+H12+I12+J12+K12+L12+M12</f>
        <v>38252.299999999996</v>
      </c>
    </row>
    <row r="13" spans="1:15" ht="12.75">
      <c r="A13" s="2" t="s">
        <v>12</v>
      </c>
      <c r="B13" s="3">
        <v>44548</v>
      </c>
      <c r="C13" s="3">
        <v>43675</v>
      </c>
      <c r="D13" s="3">
        <f t="shared" si="0"/>
        <v>90605</v>
      </c>
      <c r="E13" s="3">
        <v>8327.59</v>
      </c>
      <c r="F13" s="3">
        <v>2271.99</v>
      </c>
      <c r="G13" s="3">
        <v>0</v>
      </c>
      <c r="H13" s="3">
        <v>412.05</v>
      </c>
      <c r="I13" s="3">
        <f>2009.28+367.76+1748.35</f>
        <v>4125.389999999999</v>
      </c>
      <c r="J13" s="3">
        <v>11857.29</v>
      </c>
      <c r="K13" s="3">
        <v>4994.67</v>
      </c>
      <c r="L13" s="3">
        <v>9518.14</v>
      </c>
      <c r="M13" s="3">
        <v>2168.14</v>
      </c>
      <c r="N13" s="3"/>
      <c r="O13">
        <f t="shared" si="1"/>
        <v>43675.259999999995</v>
      </c>
    </row>
    <row r="14" spans="1:15" ht="12.75">
      <c r="A14" s="2" t="s">
        <v>13</v>
      </c>
      <c r="B14" s="3">
        <v>51802</v>
      </c>
      <c r="C14" s="3">
        <v>32595</v>
      </c>
      <c r="D14" s="3">
        <f t="shared" si="0"/>
        <v>109812</v>
      </c>
      <c r="E14" s="3">
        <v>8327.59</v>
      </c>
      <c r="F14" s="3">
        <v>2271.99</v>
      </c>
      <c r="G14" s="3">
        <v>0</v>
      </c>
      <c r="H14" s="3">
        <v>0</v>
      </c>
      <c r="I14" s="3">
        <f>2009.28+367.76+1748.35</f>
        <v>4125.389999999999</v>
      </c>
      <c r="J14" s="3">
        <v>7136.52</v>
      </c>
      <c r="K14" s="3">
        <v>2481.63</v>
      </c>
      <c r="L14" s="3">
        <v>6690.97</v>
      </c>
      <c r="M14" s="3">
        <v>1560.7</v>
      </c>
      <c r="N14" s="3"/>
      <c r="O14">
        <f t="shared" si="1"/>
        <v>32594.79</v>
      </c>
    </row>
    <row r="15" spans="1:15" ht="12.75">
      <c r="A15" s="2" t="s">
        <v>20</v>
      </c>
      <c r="B15" s="3">
        <v>51802</v>
      </c>
      <c r="C15" s="3">
        <v>36872</v>
      </c>
      <c r="D15" s="3">
        <f t="shared" si="0"/>
        <v>124742</v>
      </c>
      <c r="E15" s="3">
        <v>8327.59</v>
      </c>
      <c r="F15" s="3">
        <v>2271.99</v>
      </c>
      <c r="G15" s="3">
        <v>0</v>
      </c>
      <c r="H15" s="3">
        <v>0</v>
      </c>
      <c r="I15" s="3">
        <f>2009.28+367.76+1748.35</f>
        <v>4125.389999999999</v>
      </c>
      <c r="J15" s="3">
        <v>9734.08</v>
      </c>
      <c r="K15" s="3">
        <v>3612.5</v>
      </c>
      <c r="L15" s="3">
        <v>7005.1</v>
      </c>
      <c r="M15" s="3">
        <v>1795.17</v>
      </c>
      <c r="N15" s="3"/>
      <c r="O15">
        <f t="shared" si="1"/>
        <v>36871.82</v>
      </c>
    </row>
    <row r="16" spans="1:15" ht="12.75">
      <c r="A16" s="2" t="s">
        <v>21</v>
      </c>
      <c r="B16" s="3">
        <v>38616</v>
      </c>
      <c r="C16" s="3">
        <v>35821</v>
      </c>
      <c r="D16" s="3">
        <f t="shared" si="0"/>
        <v>127537</v>
      </c>
      <c r="E16" s="3">
        <v>8327.59</v>
      </c>
      <c r="F16" s="3">
        <v>2271.99</v>
      </c>
      <c r="G16" s="3">
        <v>0</v>
      </c>
      <c r="H16" s="3">
        <v>0</v>
      </c>
      <c r="I16" s="3">
        <f>2009.28+367.76+1748.35</f>
        <v>4125.389999999999</v>
      </c>
      <c r="J16" s="3">
        <v>8740.53</v>
      </c>
      <c r="K16" s="3">
        <v>3612.5</v>
      </c>
      <c r="L16" s="6">
        <v>7005.1</v>
      </c>
      <c r="M16" s="3">
        <v>1737.55</v>
      </c>
      <c r="N16" s="3"/>
      <c r="O16">
        <f t="shared" si="1"/>
        <v>35820.65</v>
      </c>
    </row>
    <row r="17" spans="1:15" ht="12.75">
      <c r="A17" s="2" t="s">
        <v>14</v>
      </c>
      <c r="B17" s="3">
        <v>50682</v>
      </c>
      <c r="C17" s="3">
        <v>37965</v>
      </c>
      <c r="D17" s="3">
        <f t="shared" si="0"/>
        <v>140254</v>
      </c>
      <c r="E17" s="3">
        <v>9276.75</v>
      </c>
      <c r="F17" s="3">
        <v>2271.99</v>
      </c>
      <c r="G17" s="3">
        <v>0</v>
      </c>
      <c r="H17" s="3">
        <v>329.64</v>
      </c>
      <c r="I17" s="3">
        <f>2113.28+416.27+1859.26</f>
        <v>4388.81</v>
      </c>
      <c r="J17" s="3">
        <v>9176.7</v>
      </c>
      <c r="K17" s="3">
        <v>3298.37</v>
      </c>
      <c r="L17" s="6">
        <v>7382.06</v>
      </c>
      <c r="M17" s="3">
        <v>1840.66</v>
      </c>
      <c r="N17" s="3"/>
      <c r="O17">
        <f t="shared" si="1"/>
        <v>37964.98</v>
      </c>
    </row>
    <row r="18" spans="1:15" ht="12.75">
      <c r="A18" s="2" t="s">
        <v>15</v>
      </c>
      <c r="B18" s="6">
        <v>157896</v>
      </c>
      <c r="C18" s="6">
        <v>138824</v>
      </c>
      <c r="D18" s="3">
        <f t="shared" si="0"/>
        <v>159326</v>
      </c>
      <c r="E18" s="3">
        <v>27233.93</v>
      </c>
      <c r="F18" s="3">
        <v>6815.97</v>
      </c>
      <c r="G18" s="3">
        <v>0</v>
      </c>
      <c r="H18" s="3">
        <v>412.05</v>
      </c>
      <c r="I18" s="3">
        <f>7550.96+1248.81+5577.78</f>
        <v>14377.55</v>
      </c>
      <c r="J18" s="6">
        <v>46629.14</v>
      </c>
      <c r="K18" s="6">
        <v>11811.29</v>
      </c>
      <c r="L18" s="6">
        <v>24722.03</v>
      </c>
      <c r="M18" s="6">
        <v>6822.22</v>
      </c>
      <c r="N18" s="6"/>
      <c r="O18">
        <f t="shared" si="1"/>
        <v>138824.18</v>
      </c>
    </row>
    <row r="19" spans="1:15" ht="27" customHeight="1">
      <c r="A19" s="31" t="s">
        <v>26</v>
      </c>
      <c r="B19" s="6">
        <v>98221</v>
      </c>
      <c r="C19" s="6">
        <v>90696</v>
      </c>
      <c r="D19" s="3">
        <f t="shared" si="0"/>
        <v>166851</v>
      </c>
      <c r="E19" s="3">
        <v>16655.18</v>
      </c>
      <c r="F19" s="3">
        <v>4543.98</v>
      </c>
      <c r="G19" s="3">
        <v>3455.43</v>
      </c>
      <c r="H19" s="6">
        <v>412.05</v>
      </c>
      <c r="I19" s="3">
        <f>5735.32+832.54+3718.52</f>
        <v>10286.38</v>
      </c>
      <c r="J19" s="6">
        <v>18328.44</v>
      </c>
      <c r="K19" s="6">
        <v>8827.05</v>
      </c>
      <c r="L19" s="6">
        <v>16743.13</v>
      </c>
      <c r="M19" s="6">
        <v>4408.1</v>
      </c>
      <c r="N19" s="7">
        <v>7036.51</v>
      </c>
      <c r="O19">
        <f>E19+F19+G19+H19+I19+J19+K19+L19+M19+N19</f>
        <v>90696.25</v>
      </c>
    </row>
    <row r="20" spans="1:15" ht="12.75">
      <c r="A20" s="5" t="s">
        <v>16</v>
      </c>
      <c r="B20" s="5">
        <f>SUM(B11:B19)</f>
        <v>587758</v>
      </c>
      <c r="C20" s="5">
        <f>SUM(C11:C19)</f>
        <v>489684</v>
      </c>
      <c r="D20" s="5"/>
      <c r="E20" s="5">
        <f>SUM(E11:E19)</f>
        <v>103016.82999999999</v>
      </c>
      <c r="F20" s="5">
        <f>SUM(F11:F19)</f>
        <v>27158.42</v>
      </c>
      <c r="G20" s="5">
        <f>SUM(G11:G19)</f>
        <v>3455.43</v>
      </c>
      <c r="H20" s="5">
        <f>SUM(H11:H19)</f>
        <v>1565.79</v>
      </c>
      <c r="I20" s="5">
        <f>SUM(I11:I19)</f>
        <v>54084.74999999999</v>
      </c>
      <c r="J20" s="5">
        <f>SUM(J11:J19)</f>
        <v>129981.48</v>
      </c>
      <c r="K20" s="5">
        <f>SUM(K11:K19)</f>
        <v>47496.479999999996</v>
      </c>
      <c r="L20" s="5">
        <f>SUM(L11:L19)</f>
        <v>92008.69</v>
      </c>
      <c r="M20" s="5">
        <f>SUM(M11:M19)</f>
        <v>23879.730000000003</v>
      </c>
      <c r="N20" s="5">
        <f>N19</f>
        <v>7036.51</v>
      </c>
      <c r="O20">
        <f>E20+F20+G20+H20+I20+J20+K20+L20+M20+N20</f>
        <v>489684.11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2021-03-28T06:57:00Z</cp:lastPrinted>
  <dcterms:created xsi:type="dcterms:W3CDTF">2012-09-02T06:37:17Z</dcterms:created>
  <dcterms:modified xsi:type="dcterms:W3CDTF">2022-03-15T08:46:48Z</dcterms:modified>
  <cp:category/>
  <cp:version/>
  <cp:contentType/>
  <cp:contentStatus/>
</cp:coreProperties>
</file>