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<sst xmlns="http://schemas.openxmlformats.org/spreadsheetml/2006/main" count="165" uniqueCount="142">
  <si>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</si>
  <si>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</si>
  <si>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</si>
  <si>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</si>
  <si>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</si>
  <si>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</si>
  <si>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</si>
  <si>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</si>
  <si>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</si>
  <si>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</si>
  <si>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</si>
  <si>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</si>
  <si>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</si>
  <si>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</si>
  <si>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</si>
  <si>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</si>
  <si>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</si>
  <si>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</si>
  <si>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</si>
  <si>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</si>
  <si>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</si>
  <si>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</si>
  <si>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</si>
  <si>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</si>
  <si>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</si>
  <si>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</si>
  <si>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</si>
  <si>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</si>
  <si>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</si>
  <si>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</si>
  <si>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</si>
  <si>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</si>
  <si>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</si>
  <si>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</si>
  <si>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</si>
  <si>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</si>
  <si>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</si>
  <si>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</si>
  <si>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</si>
  <si>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</si>
  <si>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</si>
  <si>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</si>
  <si>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</si>
  <si>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</si>
  <si>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</si>
  <si>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</si>
  <si>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</si>
  <si>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</si>
  <si>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</si>
  <si>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</si>
  <si>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</si>
  <si>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</si>
  <si>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</si>
  <si>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</si>
  <si>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</si>
  <si>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</si>
  <si>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</si>
  <si>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</si>
  <si>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</si>
  <si>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</si>
  <si>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</si>
  <si>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</si>
  <si>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</si>
  <si>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</si>
  <si>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</si>
  <si>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</si>
  <si>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</si>
  <si>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</si>
  <si>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</si>
  <si>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</si>
  <si>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</si>
  <si>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</si>
  <si>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</si>
  <si>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</si>
  <si>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</si>
  <si>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</si>
  <si>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</si>
  <si>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</si>
  <si>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</si>
  <si>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</si>
  <si>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</si>
  <si>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</si>
  <si>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</si>
  <si>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</si>
  <si>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</si>
  <si>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</si>
  <si>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</si>
  <si>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</si>
  <si>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</si>
  <si>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</si>
  <si>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</si>
  <si>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</si>
  <si>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</si>
  <si>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</si>
  <si>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</si>
  <si>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</si>
  <si>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</si>
  <si>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</si>
  <si>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</si>
  <si>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</si>
  <si>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</si>
  <si>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</si>
  <si>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</si>
  <si>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</si>
  <si>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</si>
  <si>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</si>
  <si>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</si>
  <si>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</si>
  <si>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</si>
  <si>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</si>
  <si>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</si>
  <si>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</si>
  <si>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</si>
  <si>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</si>
  <si>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</si>
  <si>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</si>
  <si>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</si>
  <si>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</si>
  <si>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</si>
  <si>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</si>
  <si>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</si>
  <si>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</si>
  <si>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</si>
  <si>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</si>
  <si>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</si>
  <si>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</si>
  <si>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</si>
  <si>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</si>
  <si>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</si>
  <si>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</si>
  <si>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</si>
  <si>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</si>
  <si>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</si>
  <si>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февраля</t>
  </si>
  <si>
    <t>за   февраль  2021 г.</t>
  </si>
  <si>
    <t>ост.на 01.03</t>
  </si>
  <si>
    <t>закрытие слуховых окон</t>
  </si>
  <si>
    <t>саморезы</t>
  </si>
  <si>
    <t>30шт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</si>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</sst>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0">
      <selection activeCell="D64" sqref="D64:D7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6.48</v>
      </c>
      <c r="M20" s="33">
        <f>SUM(M6:M19)</f>
        <v>1351.3816310400002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9</v>
      </c>
      <c r="M24" s="32">
        <f aca="true" t="shared" si="1" ref="M24:M32">L24*160.174*1.302*1.15</f>
        <v>2158.4567718</v>
      </c>
    </row>
    <row r="25" spans="1:13" ht="12.75">
      <c r="A25" t="s">
        <v>106</v>
      </c>
      <c r="J25" s="20">
        <v>2</v>
      </c>
      <c r="K25" s="20" t="s">
        <v>139</v>
      </c>
      <c r="L25" s="47">
        <v>0.35</v>
      </c>
      <c r="M25" s="32">
        <f t="shared" si="1"/>
        <v>83.93998556999999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9.35</v>
      </c>
      <c r="M33" s="33">
        <f>SUM(M24:M32)</f>
        <v>2242.3967573699997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30*0.65</f>
        <v>19.5</v>
      </c>
    </row>
    <row r="38" spans="10:13" ht="12.75">
      <c r="J38" s="20">
        <v>2</v>
      </c>
      <c r="K38" s="20" t="s">
        <v>140</v>
      </c>
      <c r="L38" s="25" t="s">
        <v>141</v>
      </c>
      <c r="M38" s="25">
        <f>5*15.8</f>
        <v>79</v>
      </c>
    </row>
    <row r="39" spans="1:13" ht="12.75">
      <c r="A39" s="2" t="s">
        <v>6</v>
      </c>
      <c r="F39" s="11">
        <f>54173.65-1528.84</f>
        <v>52644.810000000005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54074.55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1.0271582326918836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55479.55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6117.99*1.302</f>
        <v>7965.62298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2727*1.302</f>
        <v>3550.554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11516.17698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98.5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274656</v>
      </c>
      <c r="D57">
        <v>224780.8</v>
      </c>
      <c r="E57">
        <v>3474</v>
      </c>
      <c r="F57" s="34">
        <f>C57/D57*E57</f>
        <v>4244.824041911053</v>
      </c>
    </row>
    <row r="58" spans="1:6" ht="12.75">
      <c r="A58" t="s">
        <v>20</v>
      </c>
      <c r="F58" s="34">
        <f>M20</f>
        <v>1351.3816310400002</v>
      </c>
    </row>
    <row r="59" spans="1:6" ht="12.75">
      <c r="A59" t="s">
        <v>21</v>
      </c>
      <c r="F59" s="11">
        <f>M33</f>
        <v>2242.3967573699997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98.5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0.26</v>
      </c>
      <c r="E64" t="s">
        <v>14</v>
      </c>
      <c r="F64" s="11">
        <f>B64*D64</f>
        <v>903.24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8840.342430321052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1.25</v>
      </c>
      <c r="E72" t="s">
        <v>14</v>
      </c>
      <c r="F72" s="11">
        <f>B72*D72</f>
        <v>4342.5</v>
      </c>
    </row>
    <row r="73" spans="1:6" ht="12.75">
      <c r="A73" s="4" t="s">
        <v>29</v>
      </c>
      <c r="F73" s="31">
        <f>F69+F72</f>
        <v>5176.26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2.23</v>
      </c>
      <c r="E76" t="s">
        <v>14</v>
      </c>
      <c r="F76" s="11">
        <f>B76*D76</f>
        <v>7747.0199999999995</v>
      </c>
    </row>
    <row r="77" spans="1:6" ht="12.75">
      <c r="A77" s="4" t="s">
        <v>31</v>
      </c>
      <c r="F77" s="8">
        <f>SUM(F76)</f>
        <v>7747.0199999999995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33279.79941032105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1930.2283657986209</v>
      </c>
    </row>
    <row r="81" spans="1:6" ht="12.75">
      <c r="A81" s="1"/>
      <c r="B81" s="35" t="s">
        <v>127</v>
      </c>
      <c r="C81" s="35"/>
      <c r="D81" s="1"/>
      <c r="E81" s="54"/>
      <c r="F81" s="55">
        <v>2898</v>
      </c>
    </row>
    <row r="82" spans="1:6" ht="12.75">
      <c r="A82" s="1"/>
      <c r="B82" s="35" t="s">
        <v>128</v>
      </c>
      <c r="C82" s="35"/>
      <c r="D82" s="1"/>
      <c r="E82" s="54"/>
      <c r="F82" s="55">
        <v>401.47</v>
      </c>
    </row>
    <row r="83" spans="1:6" ht="12.75">
      <c r="A83" s="1"/>
      <c r="B83" s="35" t="s">
        <v>129</v>
      </c>
      <c r="C83" s="35"/>
      <c r="D83" s="1"/>
      <c r="E83" s="54"/>
      <c r="F83" s="55">
        <v>2111.64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40621.13777611967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44228</v>
      </c>
      <c r="C86" s="39">
        <v>-769668</v>
      </c>
      <c r="D86" s="44">
        <f>F43</f>
        <v>55479.55</v>
      </c>
      <c r="E86" s="44">
        <f>F84</f>
        <v>40621.13777611967</v>
      </c>
      <c r="F86" s="45">
        <f>C86+D86-E86</f>
        <v>-754809.5877761196</v>
      </c>
    </row>
    <row r="88" spans="1:6" ht="13.5" thickBot="1">
      <c r="A88" t="s">
        <v>111</v>
      </c>
      <c r="C88" s="51">
        <v>44228</v>
      </c>
      <c r="D88" s="8" t="s">
        <v>112</v>
      </c>
      <c r="E88" s="51">
        <v>44255</v>
      </c>
      <c r="F88" t="s">
        <v>113</v>
      </c>
    </row>
    <row r="89" spans="1:7" ht="13.5" thickBot="1">
      <c r="A89" t="s">
        <v>114</v>
      </c>
      <c r="F89" s="52">
        <f>E86</f>
        <v>40621.13777611967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2021-05-17T11:27:17Z</dcterms:modified>
  <cp:category/>
  <cp:version/>
  <cp:contentType/>
  <cp:contentStatus/>
</cp:coreProperties>
</file>