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<sst xmlns="http://schemas.openxmlformats.org/spreadsheetml/2006/main" count="158" uniqueCount="135">
  <si>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</si>
  <si>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</si>
  <si>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</si>
  <si>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</si>
  <si>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</si>
  <si>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</si>
  <si>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</si>
  <si>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</si>
  <si>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</si>
  <si>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</si>
  <si>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</si>
  <si>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</si>
  <si>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</si>
  <si>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</si>
  <si>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</si>
  <si>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</si>
  <si>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</si>
  <si>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</si>
  <si>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</si>
  <si>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</si>
  <si>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</si>
  <si>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</si>
  <si>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</si>
  <si>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</si>
  <si>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</si>
  <si>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</si>
  <si>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</si>
  <si>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</si>
  <si>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</si>
  <si>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</si>
  <si>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</si>
  <si>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</si>
  <si>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</si>
  <si>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</si>
  <si>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</si>
  <si>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</si>
  <si>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</si>
  <si>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</si>
  <si>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</si>
  <si>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</si>
  <si>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</si>
  <si>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</si>
  <si>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</si>
  <si>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</si>
  <si>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</si>
  <si>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</si>
  <si>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</si>
  <si>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</si>
  <si>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</si>
  <si>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</si>
  <si>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</si>
  <si>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</si>
  <si>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</si>
  <si>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</si>
  <si>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</si>
  <si>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</si>
  <si>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</si>
  <si>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</si>
  <si>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</si>
  <si>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</si>
  <si>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</si>
  <si>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</si>
  <si>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</si>
  <si>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</si>
  <si>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</si>
  <si>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</si>
  <si>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</si>
  <si>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</si>
  <si>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</si>
  <si>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</si>
  <si>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</si>
  <si>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</si>
  <si>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</si>
  <si>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</si>
  <si>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</si>
  <si>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</si>
  <si>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</si>
  <si>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</si>
  <si>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</si>
  <si>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</si>
  <si>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</si>
  <si>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</si>
  <si>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</si>
  <si>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</si>
  <si>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</si>
  <si>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</si>
  <si>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</si>
  <si>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</si>
  <si>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</si>
  <si>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</si>
  <si>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</si>
  <si>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</si>
  <si>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</si>
  <si>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</si>
  <si>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</si>
  <si>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</si>
  <si>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</si>
  <si>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</si>
  <si>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</si>
  <si>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</si>
  <si>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</si>
  <si>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</si>
  <si>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</si>
  <si>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</si>
  <si>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</si>
  <si>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</si>
  <si>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</si>
  <si>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</si>
  <si>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</si>
  <si>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</si>
  <si>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</si>
  <si>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</si>
  <si>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</si>
  <si>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</si>
  <si>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</si>
  <si>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</si>
  <si>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</si>
  <si>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</si>
  <si>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</si>
  <si>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</si>
  <si>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</si>
  <si>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</si>
  <si>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</si>
  <si>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</si>
  <si>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</si>
  <si>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</si>
  <si>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</si>
  <si>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</si>
  <si>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</si>
  <si>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</si>
  <si>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</si>
  <si>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2021г.</t>
  </si>
  <si>
    <t>апреля</t>
  </si>
  <si>
    <t>за   апрель  2021 г.</t>
  </si>
  <si>
    <t>ост.на 01.05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</si>
</sst>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1">
      <selection activeCell="D88" sqref="D88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127</v>
      </c>
    </row>
    <row r="2" spans="3:11" ht="12.75">
      <c r="C2" s="1" t="s">
        <v>84</v>
      </c>
      <c r="D2" s="8">
        <v>4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369.1273899600001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4.07</v>
      </c>
      <c r="M20" s="32">
        <f>SUM(M6:M19)</f>
        <v>848.78445036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/>
      <c r="L24" s="47"/>
      <c r="M24" s="31">
        <f>L24*160.174*1.302*1.15</f>
        <v>0</v>
      </c>
    </row>
    <row r="25" spans="1:13" ht="12.75">
      <c r="A25" t="s">
        <v>105</v>
      </c>
      <c r="J25" s="20">
        <v>2</v>
      </c>
      <c r="K25" s="20"/>
      <c r="L25" s="47"/>
      <c r="M25" s="31">
        <f aca="true" t="shared" si="1" ref="M25:M35">L25*160.174*1.302*1.15</f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0</v>
      </c>
      <c r="M36" s="32">
        <f>SUM(M24:M35)</f>
        <v>0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56492.24</v>
      </c>
      <c r="J40" s="20">
        <v>1</v>
      </c>
      <c r="K40" s="20"/>
      <c r="L40" s="25"/>
      <c r="M40" s="25"/>
    </row>
    <row r="41" spans="1:13" ht="12.75">
      <c r="A41" t="s">
        <v>7</v>
      </c>
      <c r="F41" s="5">
        <v>49136.22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0.869787071640282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50036.22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7374*1.302</f>
        <v>9600.948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2182*1.302</f>
        <v>2840.964</v>
      </c>
      <c r="J50" s="20"/>
      <c r="K50" s="20"/>
      <c r="L50" s="34" t="s">
        <v>65</v>
      </c>
      <c r="M50" s="35">
        <f>SUM(M40:M49)</f>
        <v>0</v>
      </c>
    </row>
    <row r="51" spans="1:6" ht="12.75">
      <c r="A51" s="55" t="s">
        <v>82</v>
      </c>
      <c r="B51" s="56"/>
      <c r="C51" s="56"/>
      <c r="D51" s="56"/>
      <c r="E51" s="57">
        <v>0</v>
      </c>
      <c r="F51" s="58">
        <f>E51*E33</f>
        <v>0</v>
      </c>
    </row>
    <row r="52" spans="1:6" ht="12.75">
      <c r="A52" s="10" t="s">
        <v>34</v>
      </c>
      <c r="D52" s="5"/>
      <c r="F52" s="33">
        <f>F49+F50+F51</f>
        <v>12441.912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295302</v>
      </c>
      <c r="D58">
        <v>224780.8</v>
      </c>
      <c r="E58">
        <v>3169.4</v>
      </c>
      <c r="F58" s="36">
        <f>C58/D58*E58</f>
        <v>4163.746008555891</v>
      </c>
    </row>
    <row r="59" spans="1:6" ht="12.75">
      <c r="A59" t="s">
        <v>20</v>
      </c>
      <c r="F59" s="36">
        <f>M20</f>
        <v>848.78445036</v>
      </c>
    </row>
    <row r="60" spans="1:6" ht="12.75">
      <c r="A60" t="s">
        <v>21</v>
      </c>
      <c r="F60" s="11">
        <f>M36</f>
        <v>0</v>
      </c>
    </row>
    <row r="61" spans="1:6" ht="12.75">
      <c r="A61" t="s">
        <v>72</v>
      </c>
      <c r="F61" s="5">
        <f>2*600*1.302</f>
        <v>1562.4</v>
      </c>
    </row>
    <row r="62" spans="1:6" ht="12.75">
      <c r="A62" t="s">
        <v>22</v>
      </c>
      <c r="F62" s="5">
        <f>M50</f>
        <v>0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2786.1</v>
      </c>
      <c r="C65" t="s">
        <v>13</v>
      </c>
      <c r="D65" s="11">
        <v>0.47</v>
      </c>
      <c r="E65" t="s">
        <v>14</v>
      </c>
      <c r="F65" s="46">
        <f>B65*D65</f>
        <v>1309.4669999999999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6" t="s">
        <v>83</v>
      </c>
      <c r="B67" s="56"/>
      <c r="C67" s="56"/>
      <c r="D67" s="58">
        <v>0</v>
      </c>
      <c r="E67" s="56"/>
      <c r="F67" s="58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7884.397458915891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0.24</v>
      </c>
      <c r="E70" t="s">
        <v>14</v>
      </c>
      <c r="F70" s="46">
        <f>B70*D70</f>
        <v>668.664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0.55</v>
      </c>
      <c r="E73" t="s">
        <v>14</v>
      </c>
      <c r="F73" s="11">
        <f>B73*D73</f>
        <v>1532.355</v>
      </c>
    </row>
    <row r="74" spans="1:6" ht="12.75">
      <c r="A74" s="10" t="s">
        <v>29</v>
      </c>
      <c r="F74" s="33">
        <f>F70+F73</f>
        <v>2201.0190000000002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2.13</v>
      </c>
      <c r="E77" t="s">
        <v>14</v>
      </c>
      <c r="F77" s="11">
        <f>B77*D77</f>
        <v>5934.392999999999</v>
      </c>
    </row>
    <row r="78" spans="1:6" ht="12.75">
      <c r="A78" s="10" t="s">
        <v>32</v>
      </c>
      <c r="F78" s="33">
        <f>SUM(F77)</f>
        <v>5934.392999999999</v>
      </c>
    </row>
    <row r="79" spans="1:6" ht="12.75">
      <c r="A79" s="59" t="s">
        <v>77</v>
      </c>
      <c r="B79" s="56"/>
      <c r="C79" s="56"/>
      <c r="D79" s="57">
        <v>0</v>
      </c>
      <c r="E79" s="56"/>
      <c r="F79" s="60">
        <f>D79*E33</f>
        <v>0</v>
      </c>
    </row>
    <row r="80" spans="1:6" ht="12.75">
      <c r="A80" s="1" t="s">
        <v>33</v>
      </c>
      <c r="B80" s="1"/>
      <c r="F80" s="33">
        <f>F52+F56+F68+F74+F78+F79</f>
        <v>28461.72145891589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1650.7798446171216</v>
      </c>
      <c r="I81" s="7"/>
    </row>
    <row r="82" spans="1:9" ht="12.75">
      <c r="A82" s="1"/>
      <c r="B82" s="37" t="s">
        <v>128</v>
      </c>
      <c r="C82" s="37"/>
      <c r="D82" s="52"/>
      <c r="E82" s="53"/>
      <c r="F82" s="54">
        <v>7943</v>
      </c>
      <c r="I82" s="7"/>
    </row>
    <row r="83" spans="1:9" ht="12.75">
      <c r="A83" s="1"/>
      <c r="B83" s="37" t="s">
        <v>129</v>
      </c>
      <c r="C83" s="37"/>
      <c r="D83" s="1"/>
      <c r="E83" s="53"/>
      <c r="F83" s="54">
        <v>33.18</v>
      </c>
      <c r="I83" s="7"/>
    </row>
    <row r="84" spans="1:9" ht="12.75">
      <c r="A84" s="1"/>
      <c r="B84" s="37" t="s">
        <v>130</v>
      </c>
      <c r="C84" s="37"/>
      <c r="D84" s="1"/>
      <c r="E84" s="53"/>
      <c r="F84" s="54">
        <v>181.65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38270.331303533014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44287</v>
      </c>
      <c r="C87" s="41">
        <v>-307652</v>
      </c>
      <c r="D87" s="44">
        <f>F44</f>
        <v>50036.22</v>
      </c>
      <c r="E87" s="44">
        <f>F85</f>
        <v>38270.331303533014</v>
      </c>
      <c r="F87" s="45">
        <f>C87+D87-E87</f>
        <v>-295886.111303533</v>
      </c>
    </row>
    <row r="89" spans="1:6" ht="13.5" thickBot="1">
      <c r="A89" t="s">
        <v>110</v>
      </c>
      <c r="C89" s="50">
        <v>44287</v>
      </c>
      <c r="D89" s="8" t="s">
        <v>111</v>
      </c>
      <c r="E89" s="50">
        <v>44316</v>
      </c>
      <c r="F89" t="s">
        <v>112</v>
      </c>
    </row>
    <row r="90" spans="1:7" ht="13.5" thickBot="1">
      <c r="A90" t="s">
        <v>113</v>
      </c>
      <c r="F90" s="51">
        <f>E87</f>
        <v>38270.331303533014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2017-08-21T12:45:35Z</cp:lastPrinted>
  <dcterms:created xsi:type="dcterms:W3CDTF">2008-08-18T07:30:19Z</dcterms:created>
  <dcterms:modified xsi:type="dcterms:W3CDTF">2022-02-09T08:56:11Z</dcterms:modified>
  <cp:category/>
  <cp:version/>
  <cp:contentType/>
  <cp:contentStatus/>
</cp:coreProperties>
</file>