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<sst xmlns="http://schemas.openxmlformats.org/spreadsheetml/2006/main" count="160" uniqueCount="137">
  <si>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</si>
  <si>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</si>
  <si>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</si>
  <si>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</si>
  <si>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</si>
  <si>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</si>
  <si>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</si>
  <si>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</si>
  <si>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</si>
  <si>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</si>
  <si>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</si>
  <si>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</si>
  <si>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</si>
  <si>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</si>
  <si>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</si>
  <si>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</si>
  <si>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</si>
  <si>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</si>
  <si>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</si>
  <si>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</si>
  <si>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</si>
  <si>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</si>
  <si>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</si>
  <si>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</si>
  <si>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</si>
  <si>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</si>
  <si>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</si>
  <si>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</si>
  <si>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</si>
  <si>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</si>
  <si>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</si>
  <si>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</si>
  <si>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</si>
  <si>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</si>
  <si>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</si>
  <si>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</si>
  <si>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</si>
  <si>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</si>
  <si>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</si>
  <si>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</si>
  <si>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</si>
  <si>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</si>
  <si>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</si>
  <si>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</si>
  <si>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</si>
  <si>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</si>
  <si>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</si>
  <si>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</si>
  <si>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</si>
  <si>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</si>
  <si>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</si>
  <si>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</si>
  <si>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</si>
  <si>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</si>
  <si>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</si>
  <si>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</si>
  <si>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</si>
  <si>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</si>
  <si>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</si>
  <si>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</si>
  <si>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</si>
  <si>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</si>
  <si>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</si>
  <si>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</si>
  <si>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</si>
  <si>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</si>
  <si>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</si>
  <si>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</si>
  <si>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</si>
  <si>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</si>
  <si>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</si>
  <si>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</si>
  <si>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</si>
  <si>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</si>
  <si>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</si>
  <si>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</si>
  <si>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</si>
  <si>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</si>
  <si>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</si>
  <si>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</si>
  <si>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</si>
  <si>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</si>
  <si>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</si>
  <si>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</si>
  <si>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</si>
  <si>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</si>
  <si>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</si>
  <si>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</si>
  <si>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</si>
  <si>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</si>
  <si>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</si>
  <si>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</si>
  <si>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</si>
  <si>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</si>
  <si>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</si>
  <si>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</si>
  <si>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</si>
  <si>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</si>
  <si>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</si>
  <si>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</si>
  <si>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</si>
  <si>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</si>
  <si>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</si>
  <si>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</si>
  <si>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</si>
  <si>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</si>
  <si>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</si>
  <si>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</si>
  <si>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</si>
  <si>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</si>
  <si>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</si>
  <si>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</si>
  <si>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</si>
  <si>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</si>
  <si>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</si>
  <si>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</si>
  <si>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</si>
  <si>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</si>
  <si>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</si>
  <si>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</si>
  <si>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</si>
  <si>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</si>
  <si>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</si>
  <si>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</si>
  <si>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</si>
  <si>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</si>
  <si>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</si>
  <si>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</si>
  <si>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</si>
  <si>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</si>
  <si>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</si>
  <si>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</si>
  <si>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</si>
  <si>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8,9,10</t>
  </si>
  <si>
    <t>октября</t>
  </si>
  <si>
    <t>за   август, сентябрь, октябрь  2021 г.</t>
  </si>
  <si>
    <t>ост.на 01.11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</si>
</sst>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F50" sqref="F50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 t="s">
        <v>133</v>
      </c>
      <c r="K2" s="5" t="s">
        <v>135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2.84</v>
      </c>
      <c r="M6" s="43">
        <f>L6*160.174*1.302</f>
        <v>592.27219632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2.84</v>
      </c>
      <c r="M20" s="32">
        <f>SUM(M6:M19)</f>
        <v>592.27219632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L24*160.174*1.302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L25*160.174*1.302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0</v>
      </c>
    </row>
    <row r="41" spans="1:6" ht="12.75">
      <c r="A41" t="s">
        <v>7</v>
      </c>
      <c r="F41" s="5">
        <v>100</v>
      </c>
    </row>
    <row r="42" spans="2:6" ht="12.75">
      <c r="B42" t="s">
        <v>8</v>
      </c>
      <c r="F42" s="9" t="e">
        <f>F41/F40</f>
        <v>#DIV/0!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100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6539.039999999999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2">
        <v>0</v>
      </c>
      <c r="F51" s="50">
        <f>E51*E33</f>
        <v>0</v>
      </c>
    </row>
    <row r="52" spans="1:6" ht="12.75">
      <c r="A52" s="4" t="s">
        <v>34</v>
      </c>
      <c r="F52" s="31">
        <f>F49+F50+F51</f>
        <v>6539.039999999999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904049</v>
      </c>
      <c r="D58">
        <v>224780.8</v>
      </c>
      <c r="E58">
        <v>573.6</v>
      </c>
      <c r="F58" s="33">
        <f>C58/D58*E58</f>
        <v>2306.969751864928</v>
      </c>
    </row>
    <row r="59" spans="1:6" ht="12.75">
      <c r="A59" t="s">
        <v>21</v>
      </c>
      <c r="F59" s="33">
        <f>M20</f>
        <v>592.27219632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2.17</v>
      </c>
      <c r="E65" t="s">
        <v>15</v>
      </c>
      <c r="F65" s="11">
        <f>B65*D65</f>
        <v>1244.712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0</v>
      </c>
      <c r="E67" s="44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4143.953948184928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0.73</v>
      </c>
      <c r="E70" t="s">
        <v>15</v>
      </c>
      <c r="F70" s="11">
        <f>B70*D70</f>
        <v>418.728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3.03</v>
      </c>
      <c r="E73" t="s">
        <v>15</v>
      </c>
      <c r="F73" s="11">
        <f>B73*D73</f>
        <v>1738.008</v>
      </c>
    </row>
    <row r="74" spans="1:6" ht="12.75">
      <c r="A74" s="4" t="s">
        <v>30</v>
      </c>
      <c r="F74" s="31">
        <f>F70+F73</f>
        <v>2156.736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7.87</v>
      </c>
      <c r="E77" t="s">
        <v>15</v>
      </c>
      <c r="F77" s="11">
        <f>B77*D77</f>
        <v>4514.232</v>
      </c>
    </row>
    <row r="78" spans="1:6" ht="12.75">
      <c r="A78" s="4" t="s">
        <v>32</v>
      </c>
      <c r="F78" s="31">
        <f>SUM(F77)</f>
        <v>4514.232</v>
      </c>
    </row>
    <row r="79" spans="1:6" ht="12.75">
      <c r="A79" s="53" t="s">
        <v>79</v>
      </c>
      <c r="B79" s="44"/>
      <c r="C79" s="44"/>
      <c r="D79" s="52">
        <v>0</v>
      </c>
      <c r="E79" s="44"/>
      <c r="F79" s="54">
        <f>D79*E33</f>
        <v>0</v>
      </c>
    </row>
    <row r="80" spans="1:6" ht="12.75">
      <c r="A80" s="1" t="s">
        <v>33</v>
      </c>
      <c r="B80" s="1"/>
      <c r="F80" s="31">
        <f>F52+F56+F68+F74+F78+F79</f>
        <v>17353.961948184926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1006.5297929947257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18360.491741179652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136</v>
      </c>
    </row>
    <row r="87" spans="1:6" ht="12.75">
      <c r="A87" s="13"/>
      <c r="B87" s="37">
        <v>44409</v>
      </c>
      <c r="C87" s="38">
        <v>-41131</v>
      </c>
      <c r="D87" s="40">
        <f>F44</f>
        <v>100</v>
      </c>
      <c r="E87" s="40">
        <f>F85</f>
        <v>18360.491741179652</v>
      </c>
      <c r="F87" s="41">
        <f>C87+D87-E87</f>
        <v>-59391.49174117965</v>
      </c>
    </row>
    <row r="89" spans="1:6" ht="13.5" thickBot="1">
      <c r="A89" t="s">
        <v>86</v>
      </c>
      <c r="C89" s="46">
        <v>44409</v>
      </c>
      <c r="D89" s="8" t="s">
        <v>87</v>
      </c>
      <c r="E89" s="46">
        <v>44500</v>
      </c>
      <c r="F89" t="s">
        <v>88</v>
      </c>
    </row>
    <row r="90" spans="1:7" ht="13.5" thickBot="1">
      <c r="A90" t="s">
        <v>89</v>
      </c>
      <c r="F90" s="47">
        <f>E87</f>
        <v>18360.491741179652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2017-08-21T12:49:25Z</cp:lastPrinted>
  <dcterms:created xsi:type="dcterms:W3CDTF">2008-08-18T07:30:19Z</dcterms:created>
  <dcterms:modified xsi:type="dcterms:W3CDTF">2022-02-10T12:08:10Z</dcterms:modified>
  <cp:category/>
  <cp:version/>
  <cp:contentType/>
  <cp:contentStatus/>
</cp:coreProperties>
</file>