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<sst xmlns="http://schemas.openxmlformats.org/spreadsheetml/2006/main" count="27" uniqueCount="27">
  <si>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</si>
  <si>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</si>
  <si>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</si>
  <si>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</si>
  <si>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</si>
  <si>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</si>
  <si>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</si>
  <si>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</si>
  <si>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</si>
  <si>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</si>
  <si>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</si>
  <si>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</si>
  <si>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</si>
  <si>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</si>
  <si>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</si>
  <si>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</si>
  <si>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</si>
  <si>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</si>
  <si>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</si>
  <si>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июнь</t>
  </si>
  <si>
    <t>май</t>
  </si>
  <si>
    <t>расходы на ОДН</t>
  </si>
  <si>
    <t>Налоги</t>
  </si>
  <si>
    <t>Сводная ведомость доходов и расходов за 2021  год по ул. Забайкальская д.13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</si>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</sst>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3" max="3" width="9.00390625" style="0" customWidth="1"/>
    <col min="4" max="4" width="10.375" style="0" customWidth="1"/>
    <col min="7" max="7" width="7.75390625" style="0" customWidth="1"/>
    <col min="8" max="8" width="10.25390625" style="0" customWidth="1"/>
    <col min="9" max="9" width="10.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17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21</v>
      </c>
      <c r="J6" s="9" t="s">
        <v>6</v>
      </c>
      <c r="K6" s="9" t="s">
        <v>8</v>
      </c>
      <c r="L6" s="9" t="s">
        <v>9</v>
      </c>
      <c r="M6" s="9" t="s">
        <v>18</v>
      </c>
      <c r="N6" s="17" t="s">
        <v>22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16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24</v>
      </c>
      <c r="B10" s="3"/>
      <c r="C10" s="3"/>
      <c r="D10" s="3">
        <v>-525290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23951</v>
      </c>
      <c r="C11" s="3">
        <v>24630</v>
      </c>
      <c r="D11" s="3">
        <f>D10+B11-C11</f>
        <v>-525969</v>
      </c>
      <c r="E11" s="3">
        <v>6002.22</v>
      </c>
      <c r="F11" s="3">
        <v>1354.08</v>
      </c>
      <c r="G11" s="3">
        <v>0</v>
      </c>
      <c r="H11" s="3">
        <v>0</v>
      </c>
      <c r="I11" s="3">
        <f>818.8+115.89+755.22</f>
        <v>1689.9099999999999</v>
      </c>
      <c r="J11" s="3">
        <v>7875.37</v>
      </c>
      <c r="K11" s="3">
        <v>2664.66</v>
      </c>
      <c r="L11" s="3">
        <v>3786.62</v>
      </c>
      <c r="M11" s="3">
        <v>1257.61</v>
      </c>
      <c r="N11" s="3"/>
      <c r="O11">
        <f>E11+F11+G11+H11+I11+J11+K11+L11+M11</f>
        <v>24630.469999999998</v>
      </c>
    </row>
    <row r="12" spans="1:15" ht="12.75">
      <c r="A12" s="2" t="s">
        <v>11</v>
      </c>
      <c r="B12" s="3">
        <v>27803</v>
      </c>
      <c r="C12" s="3">
        <v>50500</v>
      </c>
      <c r="D12" s="3">
        <f aca="true" t="shared" si="0" ref="D12:D19">D11+B12-C12</f>
        <v>-548666</v>
      </c>
      <c r="E12" s="3">
        <v>6295.17</v>
      </c>
      <c r="F12" s="3">
        <v>1420.48</v>
      </c>
      <c r="G12" s="3">
        <v>0</v>
      </c>
      <c r="H12" s="3">
        <v>0</v>
      </c>
      <c r="I12" s="3">
        <f>859.74+119.05+635.76</f>
        <v>1614.55</v>
      </c>
      <c r="J12" s="3">
        <v>31036.96</v>
      </c>
      <c r="K12" s="3">
        <v>2985.22</v>
      </c>
      <c r="L12" s="3">
        <v>4467.81</v>
      </c>
      <c r="M12" s="3">
        <v>2679.93</v>
      </c>
      <c r="N12" s="3"/>
      <c r="O12">
        <f aca="true" t="shared" si="1" ref="O12:O19">E12+F12+G12+H12+I12+J12+K12+L12+M12</f>
        <v>50500.119999999995</v>
      </c>
    </row>
    <row r="13" spans="1:15" ht="12.75">
      <c r="A13" s="2" t="s">
        <v>12</v>
      </c>
      <c r="B13" s="3">
        <v>28157</v>
      </c>
      <c r="C13" s="3">
        <v>416209</v>
      </c>
      <c r="D13" s="3">
        <f t="shared" si="0"/>
        <v>-936718</v>
      </c>
      <c r="E13" s="3">
        <v>8026.83</v>
      </c>
      <c r="F13" s="3">
        <v>0</v>
      </c>
      <c r="G13" s="3">
        <v>0</v>
      </c>
      <c r="H13" s="3">
        <v>351.15</v>
      </c>
      <c r="I13" s="3">
        <f>859.74+119.05+635.76</f>
        <v>1614.55</v>
      </c>
      <c r="J13" s="3">
        <v>374232.4</v>
      </c>
      <c r="K13" s="3">
        <v>3185.57</v>
      </c>
      <c r="L13" s="3">
        <v>6070.61</v>
      </c>
      <c r="M13" s="3">
        <v>22728.26</v>
      </c>
      <c r="N13" s="3"/>
      <c r="O13">
        <f t="shared" si="1"/>
        <v>416209.37000000005</v>
      </c>
    </row>
    <row r="14" spans="1:15" ht="12.75">
      <c r="A14" s="2" t="s">
        <v>13</v>
      </c>
      <c r="B14" s="3">
        <v>26725</v>
      </c>
      <c r="C14" s="3">
        <v>22235</v>
      </c>
      <c r="D14" s="3">
        <f t="shared" si="0"/>
        <v>-932228</v>
      </c>
      <c r="E14" s="3">
        <v>8026.83</v>
      </c>
      <c r="F14" s="3">
        <v>0</v>
      </c>
      <c r="G14" s="3">
        <v>0</v>
      </c>
      <c r="H14" s="3">
        <v>0</v>
      </c>
      <c r="I14" s="3">
        <f>859.74+119.05+635.76</f>
        <v>1614.55</v>
      </c>
      <c r="J14" s="3">
        <v>5613.29</v>
      </c>
      <c r="K14" s="3">
        <v>1582.77</v>
      </c>
      <c r="L14" s="3">
        <v>4267.46</v>
      </c>
      <c r="M14" s="3">
        <v>1130.44</v>
      </c>
      <c r="N14" s="3"/>
      <c r="O14">
        <f t="shared" si="1"/>
        <v>22235.339999999997</v>
      </c>
    </row>
    <row r="15" spans="1:15" ht="12.75">
      <c r="A15" s="2" t="s">
        <v>20</v>
      </c>
      <c r="B15" s="3">
        <v>26725</v>
      </c>
      <c r="C15" s="3">
        <v>22805</v>
      </c>
      <c r="D15" s="3">
        <f t="shared" si="0"/>
        <v>-928308</v>
      </c>
      <c r="E15" s="3">
        <v>8026.83</v>
      </c>
      <c r="F15" s="3">
        <v>0</v>
      </c>
      <c r="G15" s="3">
        <v>0</v>
      </c>
      <c r="H15" s="3">
        <v>0</v>
      </c>
      <c r="I15" s="3">
        <f>859.74+119.05+635.76</f>
        <v>1614.55</v>
      </c>
      <c r="J15" s="3">
        <v>5230.56</v>
      </c>
      <c r="K15" s="3">
        <v>2304.03</v>
      </c>
      <c r="L15" s="3">
        <v>4467.81</v>
      </c>
      <c r="M15" s="3">
        <v>1161.69</v>
      </c>
      <c r="N15" s="3"/>
      <c r="O15">
        <f t="shared" si="1"/>
        <v>22805.469999999998</v>
      </c>
    </row>
    <row r="16" spans="1:15" ht="12.75">
      <c r="A16" s="2" t="s">
        <v>19</v>
      </c>
      <c r="B16" s="3">
        <v>23526</v>
      </c>
      <c r="C16" s="3">
        <v>36275</v>
      </c>
      <c r="D16" s="3">
        <f t="shared" si="0"/>
        <v>-941057</v>
      </c>
      <c r="E16" s="3">
        <v>8026.83</v>
      </c>
      <c r="F16" s="3">
        <v>0</v>
      </c>
      <c r="G16" s="3">
        <v>0</v>
      </c>
      <c r="H16" s="3">
        <v>0</v>
      </c>
      <c r="I16" s="3">
        <f>859.74+119.05+635.76</f>
        <v>1614.55</v>
      </c>
      <c r="J16" s="3">
        <v>17962.1</v>
      </c>
      <c r="K16" s="3">
        <v>2304.03</v>
      </c>
      <c r="L16" s="3">
        <v>4467.81</v>
      </c>
      <c r="M16" s="3">
        <v>1900.12</v>
      </c>
      <c r="N16" s="3"/>
      <c r="O16">
        <f t="shared" si="1"/>
        <v>36275.439999999995</v>
      </c>
    </row>
    <row r="17" spans="1:15" ht="12.75">
      <c r="A17" s="2" t="s">
        <v>14</v>
      </c>
      <c r="B17" s="3">
        <v>28454</v>
      </c>
      <c r="C17" s="3">
        <v>38067</v>
      </c>
      <c r="D17" s="3">
        <f t="shared" si="0"/>
        <v>-950670</v>
      </c>
      <c r="E17" s="3">
        <v>7591.96</v>
      </c>
      <c r="F17" s="3">
        <v>1420.48</v>
      </c>
      <c r="G17" s="3">
        <v>0</v>
      </c>
      <c r="H17" s="3">
        <v>280.92</v>
      </c>
      <c r="I17" s="3">
        <f>904.24+119.05+676.09</f>
        <v>1699.38</v>
      </c>
      <c r="J17" s="3">
        <v>18268.77</v>
      </c>
      <c r="K17" s="3">
        <v>2103.68</v>
      </c>
      <c r="L17" s="6">
        <v>4708.23</v>
      </c>
      <c r="M17" s="3">
        <v>1993.69</v>
      </c>
      <c r="N17" s="3"/>
      <c r="O17">
        <f t="shared" si="1"/>
        <v>38067.11</v>
      </c>
    </row>
    <row r="18" spans="1:15" ht="26.25" customHeight="1">
      <c r="A18" s="8" t="s">
        <v>25</v>
      </c>
      <c r="B18" s="3">
        <v>146690</v>
      </c>
      <c r="C18" s="6">
        <v>74976</v>
      </c>
      <c r="D18" s="3">
        <f t="shared" si="0"/>
        <v>-878956</v>
      </c>
      <c r="E18" s="3">
        <v>21568.93</v>
      </c>
      <c r="F18" s="3">
        <v>4261.45</v>
      </c>
      <c r="G18" s="3">
        <v>0</v>
      </c>
      <c r="H18" s="6">
        <v>351.15</v>
      </c>
      <c r="I18" s="3">
        <f>2712.72+357.15+2028.27</f>
        <v>5098.139999999999</v>
      </c>
      <c r="J18" s="6">
        <v>16564.44</v>
      </c>
      <c r="K18" s="6">
        <v>7533.16</v>
      </c>
      <c r="L18" s="6">
        <v>15767.55</v>
      </c>
      <c r="M18" s="6">
        <v>3830.71</v>
      </c>
      <c r="N18" s="3"/>
      <c r="O18">
        <f t="shared" si="1"/>
        <v>74975.53000000001</v>
      </c>
    </row>
    <row r="19" spans="1:15" ht="26.25" customHeight="1">
      <c r="A19" s="8" t="s">
        <v>26</v>
      </c>
      <c r="B19" s="3">
        <v>52551</v>
      </c>
      <c r="C19" s="6">
        <v>60295</v>
      </c>
      <c r="D19" s="3">
        <f t="shared" si="0"/>
        <v>-886700</v>
      </c>
      <c r="E19" s="3">
        <v>13892.34</v>
      </c>
      <c r="F19" s="3">
        <v>2840.96</v>
      </c>
      <c r="G19" s="3">
        <v>2203.85</v>
      </c>
      <c r="H19" s="6">
        <v>351.15</v>
      </c>
      <c r="I19" s="3">
        <f>1808.48+238.1+1352.18</f>
        <v>3398.76</v>
      </c>
      <c r="J19" s="6">
        <v>13692.32</v>
      </c>
      <c r="K19" s="6">
        <v>5629.84</v>
      </c>
      <c r="L19" s="6">
        <v>10678.66</v>
      </c>
      <c r="M19" s="6">
        <v>3119.06</v>
      </c>
      <c r="N19" s="3">
        <v>4487.84</v>
      </c>
      <c r="O19">
        <f>E19+F19+G19+H19+I19+J19+K19+L19+M19+N19</f>
        <v>60294.78</v>
      </c>
    </row>
    <row r="20" spans="1:15" ht="12.75">
      <c r="A20" s="5" t="s">
        <v>15</v>
      </c>
      <c r="B20" s="5">
        <f>SUM(B11:B19)</f>
        <v>384582</v>
      </c>
      <c r="C20" s="5">
        <f>SUM(C11:C19)</f>
        <v>745992</v>
      </c>
      <c r="D20" s="5"/>
      <c r="E20" s="5">
        <f>SUM(E11:E19)</f>
        <v>87457.94</v>
      </c>
      <c r="F20" s="5">
        <f>SUM(F11:F19)</f>
        <v>11297.45</v>
      </c>
      <c r="G20" s="5">
        <f>SUM(G11:G19)</f>
        <v>2203.85</v>
      </c>
      <c r="H20" s="5">
        <f>SUM(H11:H19)</f>
        <v>1334.37</v>
      </c>
      <c r="I20" s="5">
        <f>SUM(I11:I19)</f>
        <v>19958.940000000002</v>
      </c>
      <c r="J20" s="5">
        <f>SUM(J11:J19)</f>
        <v>490476.21</v>
      </c>
      <c r="K20" s="5">
        <f>SUM(K11:K19)</f>
        <v>30292.96</v>
      </c>
      <c r="L20" s="5">
        <f>SUM(L11:L19)</f>
        <v>58682.56</v>
      </c>
      <c r="M20" s="5">
        <f>SUM(M11:M19)</f>
        <v>39801.509999999995</v>
      </c>
      <c r="N20" s="3">
        <f>N19</f>
        <v>4487.84</v>
      </c>
      <c r="O20">
        <f>E20+F20+G20+H20+I20+J20+K20+L20+M20+N20</f>
        <v>745993.63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2021-03-28T07:41:00Z</cp:lastPrinted>
  <dcterms:created xsi:type="dcterms:W3CDTF">2012-09-02T06:37:17Z</dcterms:created>
  <dcterms:modified xsi:type="dcterms:W3CDTF">2022-03-16T06:56:35Z</dcterms:modified>
  <cp:category/>
  <cp:version/>
  <cp:contentType/>
  <cp:contentStatus/>
</cp:coreProperties>
</file>