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<sst xmlns="http://schemas.openxmlformats.org/spreadsheetml/2006/main" count="162" uniqueCount="139">
  <si>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</si>
  <si>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</si>
  <si>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</si>
  <si>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</si>
  <si>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</si>
  <si>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</si>
  <si>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</si>
  <si>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</si>
  <si>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</si>
  <si>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</si>
  <si>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</si>
  <si>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</si>
  <si>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</si>
  <si>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</si>
  <si>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</si>
  <si>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</si>
  <si>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</si>
  <si>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</si>
  <si>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</si>
  <si>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</si>
  <si>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</si>
  <si>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</si>
  <si>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</si>
  <si>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</si>
  <si>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</si>
  <si>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</si>
  <si>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</si>
  <si>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</si>
  <si>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</si>
  <si>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</si>
  <si>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</si>
  <si>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</si>
  <si>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</si>
  <si>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</si>
  <si>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</si>
  <si>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</si>
  <si>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</si>
  <si>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</si>
  <si>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</si>
  <si>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</si>
  <si>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</si>
  <si>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</si>
  <si>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</si>
  <si>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</si>
  <si>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</si>
  <si>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</si>
  <si>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</si>
  <si>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</si>
  <si>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</si>
  <si>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</si>
  <si>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</si>
  <si>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</si>
  <si>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</si>
  <si>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</si>
  <si>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</si>
  <si>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</si>
  <si>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</si>
  <si>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</si>
  <si>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</si>
  <si>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</si>
  <si>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</si>
  <si>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</si>
  <si>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</si>
  <si>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</si>
  <si>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</si>
  <si>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</si>
  <si>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</si>
  <si>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</si>
  <si>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</si>
  <si>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</si>
  <si>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</si>
  <si>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</si>
  <si>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</si>
  <si>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</si>
  <si>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</si>
  <si>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</si>
  <si>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</si>
  <si>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</si>
  <si>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</si>
  <si>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</si>
  <si>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</si>
  <si>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</si>
  <si>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</si>
  <si>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</si>
  <si>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</si>
  <si>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</si>
  <si>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</si>
  <si>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</si>
  <si>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</si>
  <si>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</si>
  <si>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</si>
  <si>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</si>
  <si>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</si>
  <si>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</si>
  <si>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</si>
  <si>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</si>
  <si>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</si>
  <si>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</si>
  <si>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</si>
  <si>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</si>
  <si>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</si>
  <si>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</si>
  <si>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</si>
  <si>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</si>
  <si>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</si>
  <si>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</si>
  <si>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</si>
  <si>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</si>
  <si>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</si>
  <si>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</si>
  <si>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</si>
  <si>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</si>
  <si>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</si>
  <si>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</si>
  <si>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</si>
  <si>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</si>
  <si>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</si>
  <si>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</si>
  <si>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</si>
  <si>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</si>
  <si>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</si>
  <si>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</si>
  <si>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</si>
  <si>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</si>
  <si>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</si>
  <si>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</si>
  <si>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</si>
  <si>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</si>
  <si>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</si>
  <si>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</si>
  <si>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</si>
  <si>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</si>
  <si>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мая</t>
  </si>
  <si>
    <t>за   май  2021 г.</t>
  </si>
  <si>
    <t>ост.на 01.06</t>
  </si>
  <si>
    <t>прочистка вентканалов, дымоходов</t>
  </si>
  <si>
    <t>смена ламп (12 шт) п-д2,3</t>
  </si>
  <si>
    <t>лампа</t>
  </si>
  <si>
    <t>12шт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</si>
</sst>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L41" sqref="L4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5.14</v>
      </c>
      <c r="M16" s="51">
        <f t="shared" si="0"/>
        <v>1071.92925672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12.129999999999999</v>
      </c>
      <c r="M20" s="34">
        <f>SUM(M6:M19)</f>
        <v>2529.6696272400004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/>
      <c r="M24" s="33">
        <v>10560</v>
      </c>
    </row>
    <row r="25" spans="1:13" ht="12.75">
      <c r="A25" t="s">
        <v>106</v>
      </c>
      <c r="J25" s="20">
        <v>2</v>
      </c>
      <c r="K25" s="20" t="s">
        <v>136</v>
      </c>
      <c r="L25" s="25">
        <f>0.12*7.1</f>
        <v>0.852</v>
      </c>
      <c r="M25" s="33">
        <f aca="true" t="shared" si="1" ref="M25:M35">L25*160.174*1.302*1.15</f>
        <v>204.33390773039997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0.852</v>
      </c>
      <c r="M36" s="35">
        <f>SUM(M24:M35)</f>
        <v>10764.3339077304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54652.53</v>
      </c>
      <c r="J40" s="45">
        <v>1</v>
      </c>
      <c r="K40" s="43" t="s">
        <v>137</v>
      </c>
      <c r="L40" s="23" t="s">
        <v>138</v>
      </c>
      <c r="M40" s="59">
        <f>12*20</f>
        <v>240</v>
      </c>
    </row>
    <row r="41" spans="1:13" ht="12.75">
      <c r="A41" t="s">
        <v>7</v>
      </c>
      <c r="F41" s="5">
        <v>51164.45</v>
      </c>
      <c r="J41" s="45">
        <v>2</v>
      </c>
      <c r="K41" s="43"/>
      <c r="L41" s="23"/>
      <c r="M41" s="23"/>
    </row>
    <row r="42" spans="2:13" ht="12.75">
      <c r="B42" t="s">
        <v>8</v>
      </c>
      <c r="F42" s="9">
        <f>F41/F40</f>
        <v>0.9361771541043021</v>
      </c>
      <c r="J42" s="45">
        <v>3</v>
      </c>
      <c r="K42" s="43"/>
      <c r="L42" s="23"/>
      <c r="M42" s="59"/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2">
        <f>F41+F43</f>
        <v>61860.5902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59"/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7956*1.302</f>
        <v>10358.712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2182*1.302</f>
        <v>2840.964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13199.676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304061</v>
      </c>
      <c r="D58">
        <v>224780.8</v>
      </c>
      <c r="E58">
        <v>3670.7</v>
      </c>
      <c r="F58" s="36">
        <f>C58/D58*E58</f>
        <v>4965.356083348755</v>
      </c>
      <c r="J58" s="46">
        <v>19</v>
      </c>
      <c r="K58" s="44"/>
      <c r="L58" s="25"/>
      <c r="M58" s="25"/>
    </row>
    <row r="59" spans="1:13" ht="12.75">
      <c r="A59" t="s">
        <v>20</v>
      </c>
      <c r="F59" s="36">
        <f>M20</f>
        <v>2529.6696272400004</v>
      </c>
      <c r="J59" s="46">
        <v>20</v>
      </c>
      <c r="K59" s="44"/>
      <c r="L59" s="25"/>
      <c r="M59" s="25"/>
    </row>
    <row r="60" spans="1:13" ht="12.75">
      <c r="A60" t="s">
        <v>21</v>
      </c>
      <c r="F60" s="11">
        <f>M36</f>
        <v>10764.3339077304</v>
      </c>
      <c r="J60" s="46">
        <v>21</v>
      </c>
      <c r="K60" s="44"/>
      <c r="L60" s="25"/>
      <c r="M60" s="25"/>
    </row>
    <row r="61" spans="1:13" ht="12.75">
      <c r="A61" t="s">
        <v>70</v>
      </c>
      <c r="F61" s="5">
        <f>0*600*1.302</f>
        <v>0</v>
      </c>
      <c r="J61" s="46">
        <v>22</v>
      </c>
      <c r="K61" s="44"/>
      <c r="L61" s="25"/>
      <c r="M61" s="25"/>
    </row>
    <row r="62" spans="1:13" ht="12.75">
      <c r="A62" t="s">
        <v>22</v>
      </c>
      <c r="F62" s="5">
        <f>M70</f>
        <v>240</v>
      </c>
      <c r="J62" s="46">
        <v>23</v>
      </c>
      <c r="K62" s="44"/>
      <c r="L62" s="25"/>
      <c r="M62" s="25"/>
    </row>
    <row r="63" spans="1:13" ht="12.75">
      <c r="A63" t="s">
        <v>23</v>
      </c>
      <c r="F63" s="5"/>
      <c r="J63" s="46">
        <v>24</v>
      </c>
      <c r="K63" s="44"/>
      <c r="L63" s="25"/>
      <c r="M63" s="25"/>
    </row>
    <row r="64" spans="1:13" ht="12.75">
      <c r="A64" t="s">
        <v>24</v>
      </c>
      <c r="F64" s="5"/>
      <c r="J64" s="46">
        <v>25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0.24</v>
      </c>
      <c r="E65" t="s">
        <v>14</v>
      </c>
      <c r="F65" s="11">
        <f>B65*D65</f>
        <v>880.968</v>
      </c>
      <c r="J65" s="46">
        <v>26</v>
      </c>
      <c r="K65" s="44"/>
      <c r="L65" s="25"/>
      <c r="M65" s="25"/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27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19380.327618319156</v>
      </c>
      <c r="J68" s="46">
        <v>29</v>
      </c>
      <c r="K68" s="44"/>
      <c r="L68" s="25"/>
      <c r="M68" s="25"/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240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0.91</v>
      </c>
      <c r="E73" t="s">
        <v>14</v>
      </c>
      <c r="F73" s="5">
        <f>B73*D73</f>
        <v>3340.337</v>
      </c>
    </row>
    <row r="74" spans="1:6" ht="12.75">
      <c r="A74" s="10" t="s">
        <v>29</v>
      </c>
      <c r="F74" s="8">
        <f>F70+F73</f>
        <v>4221.305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2.23</v>
      </c>
      <c r="E77" t="s">
        <v>14</v>
      </c>
      <c r="F77" s="11">
        <f>B77*D77</f>
        <v>8185.660999999999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8185.660999999999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44986.969618319155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2609.244237862511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2714.46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50604.373856181664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44317</v>
      </c>
      <c r="C87" s="42">
        <v>335114</v>
      </c>
      <c r="D87" s="48">
        <f>F44</f>
        <v>61860.5902</v>
      </c>
      <c r="E87" s="48">
        <f>F85</f>
        <v>50604.373856181664</v>
      </c>
      <c r="F87" s="49">
        <f>C87+D87-E87</f>
        <v>346370.2163438183</v>
      </c>
    </row>
    <row r="89" spans="1:6" ht="13.5" thickBot="1">
      <c r="A89" t="s">
        <v>111</v>
      </c>
      <c r="C89" s="53">
        <v>44317</v>
      </c>
      <c r="D89" s="8" t="s">
        <v>112</v>
      </c>
      <c r="E89" s="53">
        <v>44347</v>
      </c>
      <c r="F89" t="s">
        <v>113</v>
      </c>
    </row>
    <row r="90" spans="1:7" ht="13.5" thickBot="1">
      <c r="A90" t="s">
        <v>114</v>
      </c>
      <c r="F90" s="54">
        <f>E87</f>
        <v>50604.373856181664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2021-09-28T13:37:51Z</dcterms:modified>
  <cp:category/>
  <cp:version/>
  <cp:contentType/>
  <cp:contentStatus/>
</cp:coreProperties>
</file>