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<sst xmlns="http://schemas.openxmlformats.org/spreadsheetml/2006/main" count="166" uniqueCount="144">
  <si>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</si>
  <si>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</si>
  <si>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</si>
  <si>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</si>
  <si>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</si>
  <si>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</si>
  <si>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</si>
  <si>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</si>
  <si>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</si>
  <si>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</si>
  <si>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</si>
  <si>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</si>
  <si>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</si>
  <si>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</si>
  <si>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</si>
  <si>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</si>
  <si>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</si>
  <si>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</si>
  <si>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</si>
  <si>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</si>
  <si>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</si>
  <si>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</si>
  <si>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</si>
  <si>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</si>
  <si>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</si>
  <si>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</si>
  <si>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</si>
  <si>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</si>
  <si>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</si>
  <si>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</si>
  <si>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</si>
  <si>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</si>
  <si>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</si>
  <si>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</si>
  <si>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</si>
  <si>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</si>
  <si>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</si>
  <si>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</si>
  <si>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</si>
  <si>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</si>
  <si>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</si>
  <si>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</si>
  <si>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</si>
  <si>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</si>
  <si>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</si>
  <si>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</si>
  <si>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</si>
  <si>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</si>
  <si>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</si>
  <si>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</si>
  <si>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</si>
  <si>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</si>
  <si>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</si>
  <si>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</si>
  <si>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</si>
  <si>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</si>
  <si>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</si>
  <si>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</si>
  <si>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</si>
  <si>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</si>
  <si>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</si>
  <si>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</si>
  <si>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</si>
  <si>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</si>
  <si>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</si>
  <si>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</si>
  <si>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</si>
  <si>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</si>
  <si>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</si>
  <si>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</si>
  <si>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</si>
  <si>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</si>
  <si>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</si>
  <si>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</si>
  <si>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</si>
  <si>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</si>
  <si>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</si>
  <si>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</si>
  <si>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</si>
  <si>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</si>
  <si>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</si>
  <si>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</si>
  <si>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</si>
  <si>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</si>
  <si>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</si>
  <si>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</si>
  <si>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</si>
  <si>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</si>
  <si>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</si>
  <si>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</si>
  <si>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</si>
  <si>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</si>
  <si>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</si>
  <si>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</si>
  <si>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</si>
  <si>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</si>
  <si>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</si>
  <si>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</si>
  <si>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</si>
  <si>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</si>
  <si>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</si>
  <si>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</si>
  <si>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</si>
  <si>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</si>
  <si>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</si>
  <si>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</si>
  <si>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</si>
  <si>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</si>
  <si>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</si>
  <si>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</si>
  <si>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</si>
  <si>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</si>
  <si>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</si>
  <si>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</si>
  <si>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</si>
  <si>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</si>
  <si>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</si>
  <si>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</si>
  <si>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</si>
  <si>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</si>
  <si>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</si>
  <si>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</si>
  <si>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</si>
  <si>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</si>
  <si>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</si>
  <si>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</si>
  <si>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</si>
  <si>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</si>
  <si>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</si>
  <si>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</si>
  <si>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</si>
  <si>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</si>
  <si>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</si>
  <si>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</si>
  <si>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</si>
  <si>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</si>
  <si>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</si>
  <si>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</si>
  <si>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февраля</t>
  </si>
  <si>
    <t>за   февраль  2021 г.</t>
  </si>
  <si>
    <t>ост.на 01.03</t>
  </si>
  <si>
    <t>смена ламп (1шт) п-д2</t>
  </si>
  <si>
    <t>лампа</t>
  </si>
  <si>
    <t>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</si>
</sst>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22">
      <selection activeCell="M40" sqref="M4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2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28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9.37</v>
      </c>
      <c r="M20" s="33">
        <f>SUM(M6:M19)</f>
        <v>1954.0811547600001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0.07</v>
      </c>
      <c r="M24" s="32">
        <f aca="true" t="shared" si="1" ref="M24:M35">L24*160.174*1.302*1.15</f>
        <v>16.787997114000003</v>
      </c>
    </row>
    <row r="25" spans="1:13" ht="12.75">
      <c r="A25" t="s">
        <v>110</v>
      </c>
      <c r="J25" s="23">
        <v>2</v>
      </c>
      <c r="K25" s="35"/>
      <c r="L25" s="50"/>
      <c r="M25" s="32">
        <f t="shared" si="1"/>
        <v>0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0.07</v>
      </c>
      <c r="M36" s="33">
        <f>SUM(M24:M35)</f>
        <v>16.787997114000003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212776.61</v>
      </c>
      <c r="J40" s="23">
        <v>1</v>
      </c>
      <c r="K40" s="35" t="s">
        <v>142</v>
      </c>
      <c r="L40" s="23" t="s">
        <v>143</v>
      </c>
      <c r="M40" s="23">
        <v>15.8</v>
      </c>
    </row>
    <row r="41" spans="1:13" ht="12.75">
      <c r="A41" t="s">
        <v>7</v>
      </c>
      <c r="F41" s="5">
        <v>252579.45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1.1870639822676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254679.45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9204*1.302</f>
        <v>11983.608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12100*1.302</f>
        <v>15754.2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27737.808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0"/>
      <c r="K52" s="20"/>
      <c r="L52" s="31" t="s">
        <v>58</v>
      </c>
      <c r="M52" s="33">
        <f>SUM(M40:M51)</f>
        <v>15.8</v>
      </c>
    </row>
    <row r="53" spans="1:10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46"/>
    </row>
    <row r="54" spans="1:10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46"/>
    </row>
    <row r="55" spans="1:10" ht="12.75">
      <c r="A55" s="10" t="s">
        <v>17</v>
      </c>
      <c r="B55" s="10"/>
      <c r="C55" s="10"/>
      <c r="F55" s="34">
        <f>SUM(F53:F54)</f>
        <v>0</v>
      </c>
      <c r="J55" s="46"/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6" ht="12.75">
      <c r="A60" s="4" t="s">
        <v>61</v>
      </c>
      <c r="B60" s="4"/>
      <c r="F60" s="5"/>
    </row>
    <row r="61" spans="1:6" ht="12.75">
      <c r="A61" t="s">
        <v>18</v>
      </c>
      <c r="C61" s="51">
        <v>274656</v>
      </c>
      <c r="D61">
        <v>224780.6</v>
      </c>
      <c r="E61">
        <v>9983.4</v>
      </c>
      <c r="F61" s="36">
        <f>C61/D61*E61</f>
        <v>12198.56478005664</v>
      </c>
    </row>
    <row r="62" spans="1:6" ht="12.75">
      <c r="A62" t="s">
        <v>19</v>
      </c>
      <c r="F62" s="36">
        <f>M20</f>
        <v>1954.0811547600001</v>
      </c>
    </row>
    <row r="63" spans="1:6" ht="12.75">
      <c r="A63" t="s">
        <v>20</v>
      </c>
      <c r="F63" s="11">
        <f>M36</f>
        <v>16.787997114000003</v>
      </c>
    </row>
    <row r="64" spans="1:6" ht="12.75">
      <c r="A64" t="s">
        <v>73</v>
      </c>
      <c r="F64" s="11">
        <f>1*600*1.302</f>
        <v>781.2</v>
      </c>
    </row>
    <row r="65" spans="1:6" ht="12.75">
      <c r="A65" t="s">
        <v>21</v>
      </c>
      <c r="F65" s="11">
        <f>M52</f>
        <v>15.8</v>
      </c>
    </row>
    <row r="66" spans="1:6" ht="12.75">
      <c r="A66" t="s">
        <v>22</v>
      </c>
      <c r="F66" s="5"/>
    </row>
    <row r="67" spans="1:6" ht="12.75">
      <c r="A67" s="65" t="s">
        <v>79</v>
      </c>
      <c r="B67" s="65"/>
      <c r="C67" s="65"/>
      <c r="D67" s="65"/>
      <c r="E67" s="65"/>
      <c r="F67" s="66">
        <v>40630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0.26</v>
      </c>
      <c r="E69" t="s">
        <v>14</v>
      </c>
      <c r="F69" s="11">
        <f>B69*D69</f>
        <v>2595.684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58192.11793193064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1.25</v>
      </c>
      <c r="E76" t="s">
        <v>14</v>
      </c>
      <c r="F76" s="11">
        <f>B76*D76</f>
        <v>12479.25</v>
      </c>
    </row>
    <row r="77" spans="1:6" ht="12.75">
      <c r="A77" s="10" t="s">
        <v>66</v>
      </c>
      <c r="F77" s="34">
        <f>F73+F76</f>
        <v>14875.266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2.23</v>
      </c>
      <c r="E80" t="s">
        <v>14</v>
      </c>
      <c r="F80" s="11">
        <f>B80*D80</f>
        <v>22262.982</v>
      </c>
    </row>
    <row r="81" spans="1:9" ht="12.75">
      <c r="A81" s="4" t="s">
        <v>67</v>
      </c>
      <c r="B81" s="1"/>
      <c r="F81" s="34">
        <f>SUM(F80)</f>
        <v>22262.982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148288.17393193065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8600.714088051976</v>
      </c>
    </row>
    <row r="85" spans="1:6" ht="12.75">
      <c r="A85" s="1"/>
      <c r="B85" s="38" t="s">
        <v>133</v>
      </c>
      <c r="C85" s="38"/>
      <c r="D85" s="1"/>
      <c r="E85" s="56"/>
      <c r="F85" s="57">
        <v>32288.55</v>
      </c>
    </row>
    <row r="86" spans="1:6" ht="12.75">
      <c r="A86" s="1"/>
      <c r="B86" s="38" t="s">
        <v>134</v>
      </c>
      <c r="C86" s="38"/>
      <c r="D86" s="1"/>
      <c r="E86" s="56"/>
      <c r="F86" s="57">
        <v>1679.21</v>
      </c>
    </row>
    <row r="87" spans="1:6" ht="12.75">
      <c r="A87" s="1"/>
      <c r="B87" s="38" t="s">
        <v>135</v>
      </c>
      <c r="C87" s="38"/>
      <c r="D87" s="1"/>
      <c r="E87" s="56"/>
      <c r="F87" s="57">
        <v>8855.26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199711.90801998263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44228</v>
      </c>
      <c r="C90" s="43">
        <v>1211548</v>
      </c>
      <c r="D90" s="47">
        <f>F44</f>
        <v>254679.45</v>
      </c>
      <c r="E90" s="47">
        <f>F88</f>
        <v>199711.90801998263</v>
      </c>
      <c r="F90" s="45">
        <f>C90+D90-E90</f>
        <v>1266515.5419800174</v>
      </c>
    </row>
    <row r="92" spans="1:6" ht="13.5" thickBot="1">
      <c r="A92" t="s">
        <v>116</v>
      </c>
      <c r="C92" s="53">
        <v>44228</v>
      </c>
      <c r="D92" s="8" t="s">
        <v>117</v>
      </c>
      <c r="E92" s="53">
        <v>44255</v>
      </c>
      <c r="F92" t="s">
        <v>118</v>
      </c>
    </row>
    <row r="93" spans="1:7" ht="13.5" thickBot="1">
      <c r="A93" t="s">
        <v>119</v>
      </c>
      <c r="F93" s="52">
        <f>E90</f>
        <v>199711.90801998263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2021-05-20T11:23:52Z</dcterms:modified>
  <cp:category/>
  <cp:version/>
  <cp:contentType/>
  <cp:contentStatus/>
</cp:coreProperties>
</file>