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<sst xmlns="http://schemas.openxmlformats.org/spreadsheetml/2006/main" count="27" uniqueCount="27">
  <si>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</si>
  <si>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</si>
  <si>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</si>
  <si>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</si>
  <si>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</si>
  <si>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</si>
  <si>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</si>
  <si>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</si>
  <si>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</si>
  <si>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</si>
  <si>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</si>
  <si>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</si>
  <si>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</si>
  <si>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</si>
  <si>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</si>
  <si>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</si>
  <si>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</si>
  <si>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</si>
  <si>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</si>
  <si>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</si>
  <si>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</si>
  <si>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</si>
  <si>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</si>
  <si>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на 01.01.21</t>
  </si>
  <si>
    <t>Сводная ведомость доходов и расходов за 2021 год по ул. п.Элеватор д.10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</si>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</sst>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8.625" style="0" customWidth="1"/>
    <col min="4" max="4" width="11.125" style="0" customWidth="1"/>
    <col min="7" max="7" width="8.00390625" style="0" customWidth="1"/>
    <col min="8" max="8" width="11.25390625" style="0" customWidth="1"/>
    <col min="9" max="9" width="9.75390625" style="0" customWidth="1"/>
  </cols>
  <sheetData>
    <row r="2" spans="3:10" ht="12.75">
      <c r="C2" s="1"/>
      <c r="D2" s="1" t="s">
        <v>24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17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21</v>
      </c>
      <c r="J6" s="12" t="s">
        <v>6</v>
      </c>
      <c r="K6" s="12" t="s">
        <v>8</v>
      </c>
      <c r="L6" s="12" t="s">
        <v>9</v>
      </c>
      <c r="M6" s="12" t="s">
        <v>18</v>
      </c>
      <c r="N6" s="10" t="s">
        <v>22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16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23</v>
      </c>
      <c r="B10" s="3"/>
      <c r="C10" s="3"/>
      <c r="D10" s="3">
        <v>55281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5207</v>
      </c>
      <c r="C11" s="3">
        <v>3542</v>
      </c>
      <c r="D11" s="3">
        <v>56946</v>
      </c>
      <c r="E11" s="3">
        <v>1136.27</v>
      </c>
      <c r="F11" s="3">
        <v>0</v>
      </c>
      <c r="G11" s="3">
        <v>0</v>
      </c>
      <c r="H11" s="3">
        <v>0</v>
      </c>
      <c r="I11" s="3">
        <f>133.4+133.35</f>
        <v>266.75</v>
      </c>
      <c r="J11" s="3">
        <v>731.2</v>
      </c>
      <c r="K11" s="3">
        <v>507.13</v>
      </c>
      <c r="L11" s="3">
        <v>720.66</v>
      </c>
      <c r="M11" s="3">
        <v>179.53</v>
      </c>
      <c r="N11" s="3"/>
      <c r="O11">
        <f>E11+F11+G11+H11+I11+J11+K11+L11+M11</f>
        <v>3541.5400000000004</v>
      </c>
    </row>
    <row r="12" spans="1:15" ht="12.75">
      <c r="A12" s="2" t="s">
        <v>11</v>
      </c>
      <c r="B12" s="3">
        <v>4649</v>
      </c>
      <c r="C12" s="3">
        <v>3773</v>
      </c>
      <c r="D12" s="3">
        <f aca="true" t="shared" si="0" ref="D12:D19">D11+B12-C12</f>
        <v>57822</v>
      </c>
      <c r="E12" s="3">
        <v>1448.94</v>
      </c>
      <c r="F12" s="3">
        <v>0</v>
      </c>
      <c r="G12" s="3">
        <v>0</v>
      </c>
      <c r="H12" s="3">
        <v>0</v>
      </c>
      <c r="I12" s="3">
        <f>140.07+133.35</f>
        <v>273.41999999999996</v>
      </c>
      <c r="J12" s="3">
        <v>440.17</v>
      </c>
      <c r="K12" s="3">
        <v>568.14</v>
      </c>
      <c r="L12" s="3">
        <v>850.3</v>
      </c>
      <c r="M12" s="3">
        <v>191.84</v>
      </c>
      <c r="N12" s="3"/>
      <c r="O12">
        <f aca="true" t="shared" si="1" ref="O12:O19">E12+F12+G12+H12+I12+J12+K12+L12+M12</f>
        <v>3772.8100000000004</v>
      </c>
    </row>
    <row r="13" spans="1:15" ht="12.75">
      <c r="A13" s="2" t="s">
        <v>12</v>
      </c>
      <c r="B13" s="3">
        <v>5584</v>
      </c>
      <c r="C13" s="3">
        <v>4204</v>
      </c>
      <c r="D13" s="3">
        <f t="shared" si="0"/>
        <v>59202</v>
      </c>
      <c r="E13" s="3">
        <v>1448.94</v>
      </c>
      <c r="F13" s="3">
        <v>0</v>
      </c>
      <c r="G13" s="3">
        <v>0</v>
      </c>
      <c r="H13" s="3">
        <v>0</v>
      </c>
      <c r="I13" s="3">
        <f>140.07+133.35</f>
        <v>273.41999999999996</v>
      </c>
      <c r="J13" s="3">
        <v>504.14</v>
      </c>
      <c r="K13" s="3">
        <v>606.27</v>
      </c>
      <c r="L13" s="3">
        <v>1155.34</v>
      </c>
      <c r="M13" s="3">
        <v>215.45</v>
      </c>
      <c r="N13" s="3"/>
      <c r="O13">
        <f t="shared" si="1"/>
        <v>4203.5599999999995</v>
      </c>
    </row>
    <row r="14" spans="1:15" ht="12.75">
      <c r="A14" s="2" t="s">
        <v>13</v>
      </c>
      <c r="B14" s="3">
        <v>5387</v>
      </c>
      <c r="C14" s="3">
        <v>3745</v>
      </c>
      <c r="D14" s="3">
        <f t="shared" si="0"/>
        <v>60844</v>
      </c>
      <c r="E14" s="3">
        <v>1448.94</v>
      </c>
      <c r="F14" s="3">
        <v>0</v>
      </c>
      <c r="G14" s="3">
        <v>0</v>
      </c>
      <c r="H14" s="3">
        <v>0</v>
      </c>
      <c r="I14" s="3">
        <f>140.07+133.35</f>
        <v>273.41999999999996</v>
      </c>
      <c r="J14" s="3">
        <v>718.97</v>
      </c>
      <c r="K14" s="3">
        <v>301.23</v>
      </c>
      <c r="L14" s="3">
        <v>812.17</v>
      </c>
      <c r="M14" s="3">
        <v>190.32</v>
      </c>
      <c r="N14" s="3"/>
      <c r="O14">
        <f t="shared" si="1"/>
        <v>3745.05</v>
      </c>
    </row>
    <row r="15" spans="1:15" ht="12.75">
      <c r="A15" s="2" t="s">
        <v>19</v>
      </c>
      <c r="B15" s="3">
        <v>5387</v>
      </c>
      <c r="C15" s="3">
        <v>3849</v>
      </c>
      <c r="D15" s="3">
        <f t="shared" si="0"/>
        <v>62382</v>
      </c>
      <c r="E15" s="3">
        <v>1448.94</v>
      </c>
      <c r="F15" s="3">
        <v>0</v>
      </c>
      <c r="G15" s="3">
        <v>0</v>
      </c>
      <c r="H15" s="3">
        <v>0</v>
      </c>
      <c r="I15" s="3">
        <f>140.07+133.35</f>
        <v>273.41999999999996</v>
      </c>
      <c r="J15" s="3">
        <v>642.14</v>
      </c>
      <c r="K15" s="3">
        <v>438.5</v>
      </c>
      <c r="L15" s="3">
        <v>850.3</v>
      </c>
      <c r="M15" s="3">
        <v>196.03</v>
      </c>
      <c r="N15" s="3"/>
      <c r="O15">
        <f t="shared" si="1"/>
        <v>3849.3300000000004</v>
      </c>
    </row>
    <row r="16" spans="1:15" ht="12.75">
      <c r="A16" s="2" t="s">
        <v>20</v>
      </c>
      <c r="B16" s="3">
        <v>5565</v>
      </c>
      <c r="C16" s="3">
        <v>3837</v>
      </c>
      <c r="D16" s="3">
        <f t="shared" si="0"/>
        <v>64110</v>
      </c>
      <c r="E16" s="3">
        <v>1448.94</v>
      </c>
      <c r="F16" s="3">
        <v>0</v>
      </c>
      <c r="G16" s="3">
        <v>0</v>
      </c>
      <c r="H16" s="3">
        <v>0</v>
      </c>
      <c r="I16" s="3">
        <f>140.07+133.35</f>
        <v>273.41999999999996</v>
      </c>
      <c r="J16" s="3">
        <v>630.49</v>
      </c>
      <c r="K16" s="3">
        <v>438.5</v>
      </c>
      <c r="L16" s="3">
        <v>850.3</v>
      </c>
      <c r="M16" s="3">
        <v>195.36</v>
      </c>
      <c r="N16" s="3"/>
      <c r="O16">
        <f t="shared" si="1"/>
        <v>3837.0100000000007</v>
      </c>
    </row>
    <row r="17" spans="1:15" ht="12.75">
      <c r="A17" s="2" t="s">
        <v>14</v>
      </c>
      <c r="B17" s="3">
        <v>5978</v>
      </c>
      <c r="C17" s="3">
        <v>4127</v>
      </c>
      <c r="D17" s="3">
        <f t="shared" si="0"/>
        <v>65961</v>
      </c>
      <c r="E17" s="3">
        <v>1448.94</v>
      </c>
      <c r="F17" s="3">
        <v>0</v>
      </c>
      <c r="G17" s="3">
        <v>0</v>
      </c>
      <c r="H17" s="3">
        <v>0</v>
      </c>
      <c r="I17" s="3">
        <f>147.32+133.35</f>
        <v>280.66999999999996</v>
      </c>
      <c r="J17" s="3">
        <v>889.68</v>
      </c>
      <c r="K17" s="3">
        <v>400.37</v>
      </c>
      <c r="L17" s="6">
        <v>896.06</v>
      </c>
      <c r="M17" s="3">
        <v>210.83</v>
      </c>
      <c r="N17" s="3"/>
      <c r="O17">
        <f t="shared" si="1"/>
        <v>4126.55</v>
      </c>
    </row>
    <row r="18" spans="1:15" ht="26.25" customHeight="1">
      <c r="A18" s="9" t="s">
        <v>25</v>
      </c>
      <c r="B18" s="3">
        <v>14286</v>
      </c>
      <c r="C18" s="6">
        <v>19034</v>
      </c>
      <c r="D18" s="3">
        <f t="shared" si="0"/>
        <v>61213</v>
      </c>
      <c r="E18" s="3">
        <v>4346.82</v>
      </c>
      <c r="F18" s="3">
        <v>0</v>
      </c>
      <c r="G18" s="3">
        <v>0</v>
      </c>
      <c r="H18" s="3">
        <v>0</v>
      </c>
      <c r="I18" s="3">
        <f>441.96+400.05</f>
        <v>842.01</v>
      </c>
      <c r="J18" s="6">
        <v>8412.93</v>
      </c>
      <c r="K18" s="6">
        <v>1433.69</v>
      </c>
      <c r="L18" s="6">
        <v>3000.83</v>
      </c>
      <c r="M18" s="6">
        <v>997.27</v>
      </c>
      <c r="N18" s="6"/>
      <c r="O18">
        <f t="shared" si="1"/>
        <v>19033.55</v>
      </c>
    </row>
    <row r="19" spans="1:15" ht="29.25" customHeight="1">
      <c r="A19" s="9" t="s">
        <v>26</v>
      </c>
      <c r="B19" s="3">
        <v>11981</v>
      </c>
      <c r="C19" s="6">
        <v>11253</v>
      </c>
      <c r="D19" s="3">
        <f t="shared" si="0"/>
        <v>61941</v>
      </c>
      <c r="E19" s="3">
        <v>4346.82</v>
      </c>
      <c r="F19" s="3">
        <v>0</v>
      </c>
      <c r="G19" s="3">
        <v>419.43</v>
      </c>
      <c r="H19" s="3">
        <v>0</v>
      </c>
      <c r="I19" s="3">
        <f>294.64+266.7</f>
        <v>561.3399999999999</v>
      </c>
      <c r="J19" s="6">
        <v>1381.25</v>
      </c>
      <c r="K19" s="6">
        <v>1071.45</v>
      </c>
      <c r="L19" s="6">
        <v>2032.33</v>
      </c>
      <c r="M19" s="6">
        <v>586.11</v>
      </c>
      <c r="N19" s="7">
        <v>854.11</v>
      </c>
      <c r="O19">
        <f>E19+F19+G19+H19+I19+J19+K19+L19+M19+N19</f>
        <v>11252.84</v>
      </c>
    </row>
    <row r="20" spans="1:15" ht="12.75">
      <c r="A20" s="5" t="s">
        <v>15</v>
      </c>
      <c r="B20" s="5">
        <f>SUM(B11:B19)</f>
        <v>64024</v>
      </c>
      <c r="C20" s="5">
        <f>SUM(C11:C19)</f>
        <v>57364</v>
      </c>
      <c r="D20" s="5"/>
      <c r="E20" s="5">
        <f>SUM(E11:E19)</f>
        <v>18523.550000000003</v>
      </c>
      <c r="F20" s="5">
        <f>SUM(F11:F19)</f>
        <v>0</v>
      </c>
      <c r="G20" s="5">
        <f>SUM(G11:G19)</f>
        <v>419.43</v>
      </c>
      <c r="H20" s="5">
        <f>SUM(H11:H19)</f>
        <v>0</v>
      </c>
      <c r="I20" s="5">
        <f>SUM(I11:I19)</f>
        <v>3317.87</v>
      </c>
      <c r="J20" s="5">
        <f>SUM(J11:J19)</f>
        <v>14350.970000000001</v>
      </c>
      <c r="K20" s="5">
        <f>SUM(K11:K19)</f>
        <v>5765.28</v>
      </c>
      <c r="L20" s="5">
        <f>SUM(L11:L19)</f>
        <v>11168.29</v>
      </c>
      <c r="M20" s="5">
        <f>SUM(M11:M19)</f>
        <v>2962.74</v>
      </c>
      <c r="N20" s="3">
        <f>N19</f>
        <v>854.11</v>
      </c>
      <c r="O20">
        <f>E20+F20+G20+H20+I20+J20+K20+L20+M20+N20</f>
        <v>57362.240000000005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2022-03-16T08:35:45Z</cp:lastPrinted>
  <dcterms:created xsi:type="dcterms:W3CDTF">2012-09-02T06:37:17Z</dcterms:created>
  <dcterms:modified xsi:type="dcterms:W3CDTF">2022-03-16T08:36:10Z</dcterms:modified>
  <cp:category/>
  <cp:version/>
  <cp:contentType/>
  <cp:contentStatus/>
</cp:coreProperties>
</file>