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<sst xmlns="http://schemas.openxmlformats.org/spreadsheetml/2006/main" count="174" uniqueCount="150">
  <si>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</si>
  <si>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</si>
  <si>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</si>
  <si>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</si>
  <si>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</si>
  <si>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</si>
  <si>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</si>
  <si>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</si>
  <si>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</si>
  <si>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</si>
  <si>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</si>
  <si>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</si>
  <si>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</si>
  <si>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</si>
  <si>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</si>
  <si>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</si>
  <si>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</si>
  <si>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</si>
  <si>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</si>
  <si>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</si>
  <si>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</si>
  <si>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</si>
  <si>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</si>
  <si>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</si>
  <si>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</si>
  <si>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</si>
  <si>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</si>
  <si>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</si>
  <si>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</si>
  <si>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</si>
  <si>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</si>
  <si>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</si>
  <si>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</si>
  <si>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</si>
  <si>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</si>
  <si>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</si>
  <si>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</si>
  <si>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</si>
  <si>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</si>
  <si>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</si>
  <si>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</si>
  <si>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</si>
  <si>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</si>
  <si>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</si>
  <si>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</si>
  <si>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</si>
  <si>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</si>
  <si>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</si>
  <si>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</si>
  <si>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</si>
  <si>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</si>
  <si>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</si>
  <si>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</si>
  <si>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</si>
  <si>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</si>
  <si>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</si>
  <si>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</si>
  <si>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</si>
  <si>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</si>
  <si>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</si>
  <si>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</si>
  <si>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</si>
  <si>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</si>
  <si>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</si>
  <si>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</si>
  <si>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</si>
  <si>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</si>
  <si>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</si>
  <si>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</si>
  <si>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</si>
  <si>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</si>
  <si>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</si>
  <si>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</si>
  <si>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</si>
  <si>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</si>
  <si>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</si>
  <si>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</si>
  <si>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</si>
  <si>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</si>
  <si>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</si>
  <si>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</si>
  <si>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</si>
  <si>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</si>
  <si>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</si>
  <si>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</si>
  <si>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</si>
  <si>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</si>
  <si>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</si>
  <si>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</si>
  <si>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</si>
  <si>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</si>
  <si>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</si>
  <si>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</si>
  <si>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</si>
  <si>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</si>
  <si>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</si>
  <si>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</si>
  <si>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</si>
  <si>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</si>
  <si>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</si>
  <si>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</si>
  <si>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</si>
  <si>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</si>
  <si>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</si>
  <si>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</si>
  <si>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</si>
  <si>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</si>
  <si>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</si>
  <si>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</si>
  <si>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</si>
  <si>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</si>
  <si>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</si>
  <si>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</si>
  <si>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</si>
  <si>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</si>
  <si>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</si>
  <si>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</si>
  <si>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</si>
  <si>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</si>
  <si>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</si>
  <si>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</si>
  <si>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</si>
  <si>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</si>
  <si>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</si>
  <si>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</si>
  <si>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</si>
  <si>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</si>
  <si>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</si>
  <si>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</si>
  <si>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</si>
  <si>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</si>
  <si>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</si>
  <si>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2021г.</t>
  </si>
  <si>
    <t>июля</t>
  </si>
  <si>
    <t>за   июль  2021 г.</t>
  </si>
  <si>
    <t>ост.на 01.08</t>
  </si>
  <si>
    <t>установка ревиски</t>
  </si>
  <si>
    <t>ревиска</t>
  </si>
  <si>
    <t>2шт</t>
  </si>
  <si>
    <t>смена вентиля д 15 (1шт)</t>
  </si>
  <si>
    <t xml:space="preserve">смена труб д 20 м/пл (6мп) </t>
  </si>
  <si>
    <t>труба д 20 м/пл</t>
  </si>
  <si>
    <t>цанга</t>
  </si>
  <si>
    <t>вентиль д 15</t>
  </si>
  <si>
    <t>6мп</t>
  </si>
  <si>
    <t>1шт</t>
  </si>
  <si>
    <t>прочистка канализации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</si>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</sst>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38" sqref="M3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2.66</v>
      </c>
      <c r="M6" s="45">
        <f>L6*160.174*1.302</f>
        <v>554.7338176800001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9.21</v>
      </c>
      <c r="M20" s="33">
        <f>SUM(M6:M19)</f>
        <v>1920.7137070800004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1.5</v>
      </c>
      <c r="M24" s="32">
        <f aca="true" t="shared" si="1" ref="M24:M29">L24*160.174*1.302*1.15</f>
        <v>359.7427953</v>
      </c>
    </row>
    <row r="25" spans="1:13" ht="12.75">
      <c r="A25" t="s">
        <v>106</v>
      </c>
      <c r="J25" s="20">
        <v>2</v>
      </c>
      <c r="K25" s="20" t="s">
        <v>140</v>
      </c>
      <c r="L25" s="25">
        <f>0.06*155</f>
        <v>9.299999999999999</v>
      </c>
      <c r="M25" s="32">
        <f t="shared" si="1"/>
        <v>2230.4053308599996</v>
      </c>
    </row>
    <row r="26" spans="1:13" ht="12.75">
      <c r="A26" t="s">
        <v>107</v>
      </c>
      <c r="J26" s="20">
        <v>3</v>
      </c>
      <c r="K26" s="20" t="s">
        <v>139</v>
      </c>
      <c r="L26" s="45">
        <v>0.81</v>
      </c>
      <c r="M26" s="32">
        <f t="shared" si="1"/>
        <v>194.261109462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146</v>
      </c>
      <c r="L27" s="25">
        <v>4.83</v>
      </c>
      <c r="M27" s="32">
        <f t="shared" si="1"/>
        <v>1158.371800866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25">
        <v>0.21</v>
      </c>
      <c r="M28" s="32">
        <f t="shared" si="1"/>
        <v>50.363991342000006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16.65</v>
      </c>
      <c r="M30" s="33">
        <f>SUM(M24:M29)</f>
        <v>3993.14502783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f>2*98</f>
        <v>196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 t="s">
        <v>141</v>
      </c>
      <c r="L35" s="25" t="s">
        <v>144</v>
      </c>
      <c r="M35" s="25">
        <f>6*121</f>
        <v>726</v>
      </c>
    </row>
    <row r="36" spans="10:13" ht="12.75">
      <c r="J36" s="20">
        <v>3</v>
      </c>
      <c r="K36" s="20" t="s">
        <v>142</v>
      </c>
      <c r="L36" s="25" t="s">
        <v>138</v>
      </c>
      <c r="M36" s="25">
        <f>2*208.34</f>
        <v>416.68</v>
      </c>
    </row>
    <row r="37" spans="2:13" ht="12.75">
      <c r="B37" s="1" t="s">
        <v>5</v>
      </c>
      <c r="C37" s="1"/>
      <c r="J37" s="20">
        <v>4</v>
      </c>
      <c r="K37" s="20" t="s">
        <v>143</v>
      </c>
      <c r="L37" s="25" t="s">
        <v>145</v>
      </c>
      <c r="M37" s="25">
        <v>291.7</v>
      </c>
    </row>
    <row r="38" spans="10:13" ht="12.75">
      <c r="J38" s="20">
        <v>5</v>
      </c>
      <c r="K38" s="20" t="s">
        <v>148</v>
      </c>
      <c r="L38" s="25" t="s">
        <v>149</v>
      </c>
      <c r="M38" s="25">
        <v>60</v>
      </c>
    </row>
    <row r="39" spans="1:13" ht="12.75">
      <c r="A39" s="2" t="s">
        <v>6</v>
      </c>
      <c r="F39" s="11">
        <v>58982.91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52094.9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0.8832202412529324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54415.020000000004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7099*1.302</f>
        <v>9242.898000000001</v>
      </c>
      <c r="J48" s="20"/>
      <c r="K48" s="20"/>
      <c r="L48" s="30" t="s">
        <v>64</v>
      </c>
      <c r="M48" s="33">
        <f>SUM(M34:M47)</f>
        <v>1690.38</v>
      </c>
    </row>
    <row r="49" spans="1:6" ht="12.75">
      <c r="A49" s="6" t="s">
        <v>15</v>
      </c>
      <c r="F49" s="11">
        <f>2727*1.302</f>
        <v>3550.554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12793.452000000001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0.4</v>
      </c>
      <c r="E54" t="s">
        <v>14</v>
      </c>
      <c r="F54" s="11">
        <f>B54*D54</f>
        <v>380.92</v>
      </c>
    </row>
    <row r="55" spans="1:6" ht="12.75">
      <c r="A55" s="4" t="s">
        <v>17</v>
      </c>
      <c r="B55" s="10"/>
      <c r="C55" s="10"/>
      <c r="F55" s="31">
        <f>SUM(F53:F54)</f>
        <v>380.92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294676</v>
      </c>
      <c r="D57">
        <v>224780.8</v>
      </c>
      <c r="E57">
        <v>3473</v>
      </c>
      <c r="F57" s="34">
        <f>C57/D57*E57</f>
        <v>4552.9233279710725</v>
      </c>
    </row>
    <row r="58" spans="1:6" ht="12.75">
      <c r="A58" t="s">
        <v>20</v>
      </c>
      <c r="F58" s="34">
        <f>M20</f>
        <v>1920.7137070800004</v>
      </c>
    </row>
    <row r="59" spans="1:6" ht="12.75">
      <c r="A59" t="s">
        <v>21</v>
      </c>
      <c r="F59" s="11">
        <f>M30</f>
        <v>3993.14502783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M48</f>
        <v>1690.38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0.34</v>
      </c>
      <c r="E64" t="s">
        <v>14</v>
      </c>
      <c r="F64" s="11">
        <f>B64*D64</f>
        <v>1180.8200000000002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13337.982062881074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0.81</v>
      </c>
      <c r="E72" t="s">
        <v>14</v>
      </c>
      <c r="F72" s="11">
        <f>B72*D72</f>
        <v>2813.13</v>
      </c>
    </row>
    <row r="73" spans="1:6" ht="12.75">
      <c r="A73" s="4" t="s">
        <v>29</v>
      </c>
      <c r="F73" s="31">
        <f>F69+F72</f>
        <v>3646.65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2.35</v>
      </c>
      <c r="E76" t="s">
        <v>14</v>
      </c>
      <c r="F76" s="11">
        <f>B76*D76</f>
        <v>8161.55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8161.55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38320.55406288108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2222.592135647102</v>
      </c>
    </row>
    <row r="81" spans="1:6" ht="12.75">
      <c r="A81" s="1"/>
      <c r="B81" s="35" t="s">
        <v>128</v>
      </c>
      <c r="C81" s="35"/>
      <c r="D81" s="1"/>
      <c r="E81" s="52"/>
      <c r="F81" s="53">
        <v>3002.28</v>
      </c>
    </row>
    <row r="82" spans="1:6" ht="12.75">
      <c r="A82" s="1"/>
      <c r="B82" s="35" t="s">
        <v>129</v>
      </c>
      <c r="C82" s="35"/>
      <c r="D82" s="1"/>
      <c r="E82" s="52"/>
      <c r="F82" s="53">
        <v>395.62</v>
      </c>
    </row>
    <row r="83" spans="1:6" ht="12.75">
      <c r="A83" s="1"/>
      <c r="B83" s="35" t="s">
        <v>130</v>
      </c>
      <c r="C83" s="35"/>
      <c r="D83" s="1"/>
      <c r="E83" s="52"/>
      <c r="F83" s="53">
        <v>2221.45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46162.49619852818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44378</v>
      </c>
      <c r="C86" s="39">
        <v>-292916</v>
      </c>
      <c r="D86" s="42">
        <f>F43</f>
        <v>54415.020000000004</v>
      </c>
      <c r="E86" s="42">
        <f>F84</f>
        <v>46162.49619852818</v>
      </c>
      <c r="F86" s="43">
        <f>C86+D86-E86</f>
        <v>-284663.47619852814</v>
      </c>
    </row>
    <row r="88" spans="1:6" ht="13.5" thickBot="1">
      <c r="A88" t="s">
        <v>111</v>
      </c>
      <c r="C88" s="48">
        <v>44378</v>
      </c>
      <c r="D88" s="8" t="s">
        <v>112</v>
      </c>
      <c r="E88" s="48">
        <v>44408</v>
      </c>
      <c r="F88" t="s">
        <v>113</v>
      </c>
    </row>
    <row r="89" spans="1:7" ht="13.5" thickBot="1">
      <c r="A89" t="s">
        <v>114</v>
      </c>
      <c r="F89" s="49">
        <f>E86</f>
        <v>46162.49619852818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2021-11-25T11:43:33Z</dcterms:modified>
  <cp:category/>
  <cp:version/>
  <cp:contentType/>
  <cp:contentStatus/>
</cp:coreProperties>
</file>