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<sst xmlns="http://schemas.openxmlformats.org/spreadsheetml/2006/main" count="166" uniqueCount="140">
  <si>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</si>
  <si>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</si>
  <si>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</si>
  <si>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</si>
  <si>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</si>
  <si>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</si>
  <si>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</si>
  <si>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</si>
  <si>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</si>
  <si>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</si>
  <si>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</si>
  <si>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</si>
  <si>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</si>
  <si>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</si>
  <si>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</si>
  <si>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</si>
  <si>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</si>
  <si>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</si>
  <si>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</si>
  <si>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</si>
  <si>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</si>
  <si>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</si>
  <si>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</si>
  <si>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</si>
  <si>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</si>
  <si>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</si>
  <si>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</si>
  <si>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</si>
  <si>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</si>
  <si>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</si>
  <si>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</si>
  <si>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</si>
  <si>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</si>
  <si>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</si>
  <si>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</si>
  <si>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</si>
  <si>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</si>
  <si>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</si>
  <si>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</si>
  <si>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</si>
  <si>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</si>
  <si>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</si>
  <si>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</si>
  <si>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</si>
  <si>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</si>
  <si>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</si>
  <si>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</si>
  <si>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</si>
  <si>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</si>
  <si>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</si>
  <si>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</si>
  <si>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</si>
  <si>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</si>
  <si>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</si>
  <si>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</si>
  <si>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</si>
  <si>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</si>
  <si>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</si>
  <si>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</si>
  <si>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</si>
  <si>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</si>
  <si>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</si>
  <si>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</si>
  <si>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</si>
  <si>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</si>
  <si>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</si>
  <si>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</si>
  <si>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</si>
  <si>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</si>
  <si>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</si>
  <si>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</si>
  <si>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</si>
  <si>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</si>
  <si>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</si>
  <si>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</si>
  <si>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</si>
  <si>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</si>
  <si>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</si>
  <si>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</si>
  <si>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</si>
  <si>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</si>
  <si>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</si>
  <si>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</si>
  <si>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</si>
  <si>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</si>
  <si>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</si>
  <si>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</si>
  <si>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</si>
  <si>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</si>
  <si>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</si>
  <si>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</si>
  <si>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</si>
  <si>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</si>
  <si>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</si>
  <si>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</si>
  <si>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</si>
  <si>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</si>
  <si>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</si>
  <si>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</si>
  <si>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</si>
  <si>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</si>
  <si>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</si>
  <si>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</si>
  <si>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</si>
  <si>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</si>
  <si>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</si>
  <si>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</si>
  <si>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</si>
  <si>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</si>
  <si>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</si>
  <si>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</si>
  <si>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</si>
  <si>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</si>
  <si>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</si>
  <si>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</si>
  <si>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</si>
  <si>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</si>
  <si>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</si>
  <si>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</si>
  <si>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</si>
  <si>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</si>
  <si>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</si>
  <si>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</si>
  <si>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</si>
  <si>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</si>
  <si>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</si>
  <si>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</si>
  <si>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</si>
  <si>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</si>
  <si>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</si>
  <si>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</si>
  <si>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</si>
  <si>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</si>
  <si>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</si>
  <si>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</si>
  <si>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вентиль д 15(1шт)</t>
  </si>
  <si>
    <t>1шт</t>
  </si>
  <si>
    <t xml:space="preserve">бочонок </t>
  </si>
  <si>
    <t xml:space="preserve">уголок </t>
  </si>
  <si>
    <t>слив и заполнение системы, стравливание воздуха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</si>
</sst>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K25" sqref="K25:L25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11.12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49">
        <f t="shared" si="0"/>
        <v>598.52859276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1251.2792880000002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12.73</v>
      </c>
      <c r="M20" s="34">
        <f>SUM(M6:M19)</f>
        <v>2654.7975560400005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4">
        <v>0.81</v>
      </c>
      <c r="M24" s="33">
        <f aca="true" t="shared" si="1" ref="M24:M32">L24*160.174*1.302*1.15</f>
        <v>194.261109462</v>
      </c>
    </row>
    <row r="25" spans="1:13" ht="12.75">
      <c r="A25" t="s">
        <v>106</v>
      </c>
      <c r="J25" s="36">
        <v>2</v>
      </c>
      <c r="K25" s="35" t="s">
        <v>139</v>
      </c>
      <c r="L25" s="54">
        <v>2.85</v>
      </c>
      <c r="M25" s="33">
        <f t="shared" si="1"/>
        <v>683.51131107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3.66</v>
      </c>
      <c r="M33" s="34">
        <f>SUM(M24:M32)</f>
        <v>877.7724205320001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135</v>
      </c>
      <c r="L37" s="25" t="s">
        <v>136</v>
      </c>
      <c r="M37" s="25">
        <v>300.47</v>
      </c>
    </row>
    <row r="38" spans="2:13" ht="12.75">
      <c r="B38" s="1" t="s">
        <v>5</v>
      </c>
      <c r="C38" s="1"/>
      <c r="J38" s="20">
        <v>2</v>
      </c>
      <c r="K38" s="20" t="s">
        <v>137</v>
      </c>
      <c r="L38" s="25" t="s">
        <v>136</v>
      </c>
      <c r="M38" s="25">
        <v>8</v>
      </c>
    </row>
    <row r="39" spans="10:13" ht="12.75">
      <c r="J39" s="20">
        <v>3</v>
      </c>
      <c r="K39" s="20" t="s">
        <v>138</v>
      </c>
      <c r="L39" s="25" t="s">
        <v>136</v>
      </c>
      <c r="M39" s="25">
        <v>32</v>
      </c>
    </row>
    <row r="40" spans="1:13" ht="12.75">
      <c r="A40" s="2" t="s">
        <v>6</v>
      </c>
      <c r="F40" s="11">
        <v>70180.54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56714.33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0.8081204561834379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63435.700000000004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(4835+4835)*1.302</f>
        <v>12590.34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(1785.4+2538)*1.302</f>
        <v>5629.0668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1.1</v>
      </c>
      <c r="F51" s="60">
        <f>E33*E51</f>
        <v>2312.2000000000003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20531.6068</v>
      </c>
      <c r="J52" s="20"/>
      <c r="K52" s="20"/>
      <c r="L52" s="31" t="s">
        <v>64</v>
      </c>
      <c r="M52" s="28">
        <f>SUM(M37:M51)</f>
        <v>340.47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</row>
    <row r="56" spans="1:6" ht="12.75">
      <c r="A56" s="4" t="s">
        <v>17</v>
      </c>
      <c r="B56" s="10"/>
      <c r="C56" s="10"/>
      <c r="F56" s="32">
        <f>SUM(F54:F55)</f>
        <v>101.75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599988</v>
      </c>
      <c r="D58">
        <v>224780.8</v>
      </c>
      <c r="E58">
        <v>2102</v>
      </c>
      <c r="F58" s="37">
        <f>C58/D58*E58</f>
        <v>5610.687282899607</v>
      </c>
    </row>
    <row r="59" spans="1:6" ht="12.75">
      <c r="A59" t="s">
        <v>20</v>
      </c>
      <c r="F59" s="37">
        <f>M20</f>
        <v>2654.7975560400005</v>
      </c>
    </row>
    <row r="60" spans="1:6" ht="12.75">
      <c r="A60" t="s">
        <v>21</v>
      </c>
      <c r="F60" s="11">
        <f>M33</f>
        <v>877.7724205320001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340.47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0.13</v>
      </c>
      <c r="E65" t="s">
        <v>14</v>
      </c>
      <c r="F65" s="5">
        <f>B65*D65</f>
        <v>273.26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1.39</v>
      </c>
      <c r="E67" s="59"/>
      <c r="F67" s="61">
        <f>D67*E33</f>
        <v>2921.7799999999997</v>
      </c>
    </row>
    <row r="68" spans="1:6" ht="12.75">
      <c r="A68" s="4" t="s">
        <v>25</v>
      </c>
      <c r="B68" s="10"/>
      <c r="C68" s="10"/>
      <c r="F68" s="32">
        <f>SUM(F58:F67)</f>
        <v>12678.767259471606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0.48</v>
      </c>
      <c r="E70" t="s">
        <v>14</v>
      </c>
      <c r="F70" s="47">
        <f>B70*D70</f>
        <v>1008.9599999999999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2.33</v>
      </c>
      <c r="E73" t="s">
        <v>14</v>
      </c>
      <c r="F73" s="11">
        <f>B73*D73</f>
        <v>4897.66</v>
      </c>
    </row>
    <row r="74" spans="1:6" ht="12.75">
      <c r="A74" s="4" t="s">
        <v>29</v>
      </c>
      <c r="F74" s="32">
        <f>F70+F73</f>
        <v>5906.62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5.33</v>
      </c>
      <c r="E77" t="s">
        <v>14</v>
      </c>
      <c r="F77" s="5">
        <f>B77*D77</f>
        <v>11203.66</v>
      </c>
    </row>
    <row r="78" spans="1:6" ht="12.75">
      <c r="A78" s="4" t="s">
        <v>31</v>
      </c>
      <c r="F78" s="8">
        <f>SUM(F77)</f>
        <v>11203.66</v>
      </c>
    </row>
    <row r="79" spans="1:6" ht="12.75">
      <c r="A79" s="64" t="s">
        <v>78</v>
      </c>
      <c r="B79" s="59"/>
      <c r="C79" s="59"/>
      <c r="D79" s="61">
        <v>2.24</v>
      </c>
      <c r="E79" s="59"/>
      <c r="F79" s="65">
        <f>D79*E33</f>
        <v>4708.4800000000005</v>
      </c>
    </row>
    <row r="80" spans="1:6" ht="12.75">
      <c r="A80" s="1" t="s">
        <v>32</v>
      </c>
      <c r="B80" s="1"/>
      <c r="F80" s="32">
        <f>F52+F56+F68+F74+F78+F79</f>
        <v>55130.88405947161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3197.591275449353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f>3896.36+6197.6</f>
        <v>10093.960000000001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68799.51533492097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44866</v>
      </c>
      <c r="C87" s="42">
        <v>280089</v>
      </c>
      <c r="D87" s="45">
        <f>F44</f>
        <v>63435.700000000004</v>
      </c>
      <c r="E87" s="45">
        <f>F85</f>
        <v>68799.51533492097</v>
      </c>
      <c r="F87" s="46">
        <f>C87+D87-E87</f>
        <v>274725.18466507905</v>
      </c>
    </row>
    <row r="89" spans="1:6" ht="13.5" thickBot="1">
      <c r="A89" t="s">
        <v>111</v>
      </c>
      <c r="C89" s="52">
        <v>44501</v>
      </c>
      <c r="D89" s="8" t="s">
        <v>112</v>
      </c>
      <c r="E89" s="52">
        <v>44560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2022-03-14T11:54:50Z</dcterms:modified>
  <cp:category/>
  <cp:version/>
  <cp:contentType/>
  <cp:contentStatus/>
</cp:coreProperties>
</file>