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<sst xmlns="http://schemas.openxmlformats.org/spreadsheetml/2006/main" count="159" uniqueCount="136">
  <si>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</si>
  <si>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</si>
  <si>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</si>
  <si>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</si>
  <si>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</si>
  <si>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</si>
  <si>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</si>
  <si>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</si>
  <si>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</si>
  <si>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</si>
  <si>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</si>
  <si>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</si>
  <si>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</si>
  <si>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</si>
  <si>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</si>
  <si>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</si>
  <si>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</si>
  <si>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</si>
  <si>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</si>
  <si>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</si>
  <si>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</si>
  <si>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</si>
  <si>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</si>
  <si>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</si>
  <si>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</si>
  <si>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</si>
  <si>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</si>
  <si>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</si>
  <si>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</si>
  <si>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</si>
  <si>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</si>
  <si>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</si>
  <si>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</si>
  <si>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</si>
  <si>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</si>
  <si>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</si>
  <si>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</si>
  <si>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</si>
  <si>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</si>
  <si>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</si>
  <si>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</si>
  <si>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</si>
  <si>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</si>
  <si>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</si>
  <si>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</si>
  <si>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</si>
  <si>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</si>
  <si>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</si>
  <si>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</si>
  <si>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</si>
  <si>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</si>
  <si>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</si>
  <si>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</si>
  <si>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</si>
  <si>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</si>
  <si>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</si>
  <si>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</si>
  <si>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</si>
  <si>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</si>
  <si>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</si>
  <si>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</si>
  <si>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</si>
  <si>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</si>
  <si>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</si>
  <si>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</si>
  <si>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</si>
  <si>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</si>
  <si>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</si>
  <si>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</si>
  <si>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</si>
  <si>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</si>
  <si>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</si>
  <si>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</si>
  <si>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</si>
  <si>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</si>
  <si>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</si>
  <si>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</si>
  <si>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</si>
  <si>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</si>
  <si>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</si>
  <si>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</si>
  <si>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</si>
  <si>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</si>
  <si>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</si>
  <si>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</si>
  <si>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</si>
  <si>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</si>
  <si>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</si>
  <si>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</si>
  <si>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</si>
  <si>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</si>
  <si>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</si>
  <si>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</si>
  <si>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</si>
  <si>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</si>
  <si>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</si>
  <si>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</si>
  <si>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</si>
  <si>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</si>
  <si>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</si>
  <si>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</si>
  <si>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</si>
  <si>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</si>
  <si>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</si>
  <si>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</si>
  <si>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</si>
  <si>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</si>
  <si>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</si>
  <si>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</si>
  <si>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</si>
  <si>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</si>
  <si>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</si>
  <si>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</si>
  <si>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</si>
  <si>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</si>
  <si>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</si>
  <si>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</si>
  <si>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</si>
  <si>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</si>
  <si>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</si>
  <si>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</si>
  <si>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</si>
  <si>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</si>
  <si>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</si>
  <si>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</si>
  <si>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</si>
  <si>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</si>
  <si>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</si>
  <si>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</si>
  <si>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</si>
  <si>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(Спарк,ростелеком,комстар,видикон)</t>
  </si>
  <si>
    <t>ВДГО  (техобслуживание и ремонт)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</si>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</sst>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64" sqref="D64:D7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56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133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784.13502048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59</v>
      </c>
      <c r="L20" s="28">
        <f>SUM(L6:L19)</f>
        <v>19.009999999999998</v>
      </c>
      <c r="M20" s="34">
        <f>SUM(M6:M19)</f>
        <v>3964.469877480001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9"/>
      <c r="L24" s="25"/>
      <c r="M24" s="33">
        <f>L24*160.174*1.302*1.15</f>
        <v>0</v>
      </c>
    </row>
    <row r="25" spans="1:13" ht="12.75">
      <c r="A25" t="s">
        <v>106</v>
      </c>
      <c r="J25" s="20">
        <v>2</v>
      </c>
      <c r="K25" s="49"/>
      <c r="L25" s="44"/>
      <c r="M25" s="33">
        <f aca="true" t="shared" si="1" ref="M25:M38">L25*160.174*1.302*1.15</f>
        <v>0</v>
      </c>
    </row>
    <row r="26" spans="1:13" ht="12.75">
      <c r="A26" t="s">
        <v>107</v>
      </c>
      <c r="J26" s="41">
        <v>3</v>
      </c>
      <c r="K26" s="49"/>
      <c r="L26" s="5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41">
        <v>4</v>
      </c>
      <c r="K27" s="49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49"/>
      <c r="L28" s="25"/>
      <c r="M28" s="33">
        <f t="shared" si="1"/>
        <v>0</v>
      </c>
    </row>
    <row r="29" spans="10:13" ht="12.75">
      <c r="J29" s="41">
        <v>6</v>
      </c>
      <c r="K29" s="49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49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54961.3</v>
      </c>
      <c r="J39" s="20"/>
      <c r="K39" s="29" t="s">
        <v>59</v>
      </c>
      <c r="L39" s="28">
        <f>SUM(L24:L38)</f>
        <v>0</v>
      </c>
      <c r="M39" s="34">
        <f>SUM(M24:M38)</f>
        <v>0</v>
      </c>
    </row>
    <row r="40" spans="1:11" ht="12.75">
      <c r="A40" t="s">
        <v>7</v>
      </c>
      <c r="F40" s="5">
        <v>53177.8</v>
      </c>
      <c r="K40" s="1" t="s">
        <v>63</v>
      </c>
    </row>
    <row r="41" spans="2:13" ht="12.75">
      <c r="B41" t="s">
        <v>8</v>
      </c>
      <c r="F41" s="9">
        <f>F40/F39</f>
        <v>0.9675498941982813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130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54182.8</v>
      </c>
      <c r="J43" s="20">
        <v>1</v>
      </c>
      <c r="K43" s="20"/>
      <c r="L43" s="25"/>
      <c r="M43" s="45"/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7896.08*1.302</f>
        <v>10280.69616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2727*1.302</f>
        <v>3550.554</v>
      </c>
      <c r="J49" s="20">
        <v>7</v>
      </c>
      <c r="K49" s="20"/>
      <c r="L49" s="25"/>
      <c r="M49" s="25"/>
    </row>
    <row r="50" spans="1:13" ht="12.75">
      <c r="A50" s="60" t="s">
        <v>82</v>
      </c>
      <c r="B50" s="50"/>
      <c r="C50" s="50"/>
      <c r="D50" s="50"/>
      <c r="E50" s="61">
        <v>0</v>
      </c>
      <c r="F50" s="5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13831.25016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0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304061</v>
      </c>
      <c r="D57">
        <v>224780.8</v>
      </c>
      <c r="E57">
        <v>3433.8</v>
      </c>
      <c r="F57" s="35">
        <f>C57/D57*E57</f>
        <v>4644.901440870395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3964.469877480001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0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M66</f>
        <v>0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>
        <v>20</v>
      </c>
      <c r="K62" s="20"/>
      <c r="L62" s="25"/>
      <c r="M62" s="25"/>
    </row>
    <row r="63" spans="1:13" ht="12.75">
      <c r="A63" t="s">
        <v>25</v>
      </c>
      <c r="F63" s="5"/>
      <c r="J63" s="20">
        <v>21</v>
      </c>
      <c r="K63" s="20"/>
      <c r="L63" s="25"/>
      <c r="M63" s="25"/>
    </row>
    <row r="64" spans="2:13" ht="12.75">
      <c r="B64">
        <v>3433.8</v>
      </c>
      <c r="C64" t="s">
        <v>13</v>
      </c>
      <c r="D64" s="11">
        <v>0.24</v>
      </c>
      <c r="E64" t="s">
        <v>14</v>
      </c>
      <c r="F64" s="11">
        <f>B64*D64</f>
        <v>824.112</v>
      </c>
      <c r="J64" s="20">
        <v>22</v>
      </c>
      <c r="K64" s="20"/>
      <c r="L64" s="25"/>
      <c r="M64" s="25"/>
    </row>
    <row r="65" spans="1:13" ht="12.75">
      <c r="A65" s="50" t="s">
        <v>131</v>
      </c>
      <c r="B65" s="50"/>
      <c r="C65" s="50"/>
      <c r="D65" s="51"/>
      <c r="E65" s="50"/>
      <c r="F65" s="51">
        <v>0</v>
      </c>
      <c r="J65" s="20">
        <v>23</v>
      </c>
      <c r="K65" s="20"/>
      <c r="L65" s="25"/>
      <c r="M65" s="25"/>
    </row>
    <row r="66" spans="1:13" ht="12.75">
      <c r="A66" s="50" t="s">
        <v>83</v>
      </c>
      <c r="B66" s="50"/>
      <c r="C66" s="50"/>
      <c r="D66" s="51">
        <v>0</v>
      </c>
      <c r="E66" s="50"/>
      <c r="F66" s="51">
        <f>D66*E32</f>
        <v>0</v>
      </c>
      <c r="J66" s="20"/>
      <c r="K66" s="20"/>
      <c r="L66" s="30" t="s">
        <v>66</v>
      </c>
      <c r="M66" s="34">
        <f>SUM(M43:M65)</f>
        <v>0</v>
      </c>
    </row>
    <row r="67" spans="1:13" ht="12.75">
      <c r="A67" s="4" t="s">
        <v>26</v>
      </c>
      <c r="B67" s="10"/>
      <c r="C67" s="10"/>
      <c r="F67" s="32">
        <f>SUM(F57:F66)</f>
        <v>9433.483318350396</v>
      </c>
      <c r="J67" s="46"/>
      <c r="K67" s="46"/>
      <c r="L67" s="47"/>
      <c r="M67" s="48"/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0.24</v>
      </c>
      <c r="E69" t="s">
        <v>14</v>
      </c>
      <c r="F69" s="11">
        <f>B69*D69</f>
        <v>824.112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0.91</v>
      </c>
      <c r="E72" t="s">
        <v>14</v>
      </c>
      <c r="F72" s="11">
        <f>B72*D72</f>
        <v>3124.7580000000003</v>
      </c>
    </row>
    <row r="73" spans="1:6" ht="12.75">
      <c r="A73" s="4" t="s">
        <v>30</v>
      </c>
      <c r="F73" s="32">
        <f>F69+F72</f>
        <v>3948.8700000000003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2.23</v>
      </c>
      <c r="E76" t="s">
        <v>14</v>
      </c>
      <c r="F76" s="11">
        <f>B76*D76</f>
        <v>7657.374000000001</v>
      </c>
    </row>
    <row r="77" spans="1:6" ht="12.75">
      <c r="A77" s="4" t="s">
        <v>33</v>
      </c>
      <c r="F77" s="32">
        <f>SUM(F76)</f>
        <v>7657.374000000001</v>
      </c>
    </row>
    <row r="78" spans="1:6" ht="12.75">
      <c r="A78" s="62" t="s">
        <v>77</v>
      </c>
      <c r="B78" s="50"/>
      <c r="C78" s="50"/>
      <c r="D78" s="61">
        <v>0</v>
      </c>
      <c r="E78" s="50"/>
      <c r="F78" s="63">
        <f>D78*E32</f>
        <v>0</v>
      </c>
    </row>
    <row r="79" spans="1:6" ht="12.75">
      <c r="A79" s="1" t="s">
        <v>34</v>
      </c>
      <c r="B79" s="1"/>
      <c r="F79" s="32">
        <f>F51+F55+F67+F73+F77+F78</f>
        <v>34870.977478350396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2022.5166937443228</v>
      </c>
    </row>
    <row r="81" spans="1:6" ht="12.75">
      <c r="A81" s="1"/>
      <c r="B81" s="36" t="s">
        <v>127</v>
      </c>
      <c r="C81" s="36"/>
      <c r="D81" s="1"/>
      <c r="E81" s="57"/>
      <c r="F81" s="58">
        <v>2989.77</v>
      </c>
    </row>
    <row r="82" spans="1:6" ht="12.75">
      <c r="A82" s="1"/>
      <c r="B82" s="36" t="s">
        <v>128</v>
      </c>
      <c r="C82" s="36"/>
      <c r="D82" s="1"/>
      <c r="E82" s="57"/>
      <c r="F82" s="58">
        <v>414.02</v>
      </c>
    </row>
    <row r="83" spans="1:6" ht="12.75">
      <c r="A83" s="1"/>
      <c r="B83" s="36" t="s">
        <v>129</v>
      </c>
      <c r="C83" s="36"/>
      <c r="D83" s="1"/>
      <c r="E83" s="57"/>
      <c r="F83" s="58">
        <v>2179.76</v>
      </c>
    </row>
    <row r="84" spans="1:9" ht="15">
      <c r="A84" s="12" t="s">
        <v>36</v>
      </c>
      <c r="B84" s="12"/>
      <c r="C84" s="12"/>
      <c r="D84" s="12"/>
      <c r="E84" s="12"/>
      <c r="F84" s="31">
        <f>F79+F80+F81+F82+F83</f>
        <v>42477.04417209471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59" t="s">
        <v>135</v>
      </c>
    </row>
    <row r="86" spans="1:6" ht="12.75">
      <c r="A86" s="13"/>
      <c r="B86" s="39">
        <v>44317</v>
      </c>
      <c r="C86" s="40">
        <v>-620138</v>
      </c>
      <c r="D86" s="42">
        <f>F43</f>
        <v>54182.8</v>
      </c>
      <c r="E86" s="42">
        <f>F84</f>
        <v>42477.04417209471</v>
      </c>
      <c r="F86" s="43">
        <f>C86+D86-E86</f>
        <v>-608432.2441720946</v>
      </c>
    </row>
    <row r="88" spans="1:6" ht="13.5" thickBot="1">
      <c r="A88" t="s">
        <v>110</v>
      </c>
      <c r="C88" s="53">
        <v>44317</v>
      </c>
      <c r="D88" s="8" t="s">
        <v>111</v>
      </c>
      <c r="E88" s="53">
        <v>44347</v>
      </c>
      <c r="F88" t="s">
        <v>112</v>
      </c>
    </row>
    <row r="89" spans="1:7" ht="13.5" thickBot="1">
      <c r="A89" t="s">
        <v>113</v>
      </c>
      <c r="F89" s="54">
        <f>E86</f>
        <v>42477.04417209471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2020-09-12T14:11:23Z</cp:lastPrinted>
  <dcterms:created xsi:type="dcterms:W3CDTF">2008-08-18T07:30:19Z</dcterms:created>
  <dcterms:modified xsi:type="dcterms:W3CDTF">2021-09-17T12:08:35Z</dcterms:modified>
  <cp:category/>
  <cp:version/>
  <cp:contentType/>
  <cp:contentStatus/>
</cp:coreProperties>
</file>