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<sst xmlns="http://schemas.openxmlformats.org/spreadsheetml/2006/main" count="161" uniqueCount="138">
  <si>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</si>
  <si>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</si>
  <si>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</si>
  <si>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</si>
  <si>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</si>
  <si>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</si>
  <si>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</si>
  <si>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</si>
  <si>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</si>
  <si>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</si>
  <si>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</si>
  <si>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</si>
  <si>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</si>
  <si>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</si>
  <si>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</si>
  <si>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</si>
  <si>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</si>
  <si>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</si>
  <si>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</si>
  <si>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</si>
  <si>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</si>
  <si>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</si>
  <si>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</si>
  <si>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</si>
  <si>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</si>
  <si>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</si>
  <si>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</si>
  <si>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</si>
  <si>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</si>
  <si>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</si>
  <si>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</si>
  <si>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</si>
  <si>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</si>
  <si>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</si>
  <si>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</si>
  <si>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</si>
  <si>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</si>
  <si>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</si>
  <si>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</si>
  <si>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</si>
  <si>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</si>
  <si>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</si>
  <si>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</si>
  <si>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</si>
  <si>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</si>
  <si>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</si>
  <si>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</si>
  <si>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</si>
  <si>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</si>
  <si>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</si>
  <si>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</si>
  <si>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</si>
  <si>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</si>
  <si>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</si>
  <si>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</si>
  <si>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</si>
  <si>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</si>
  <si>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</si>
  <si>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</si>
  <si>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</si>
  <si>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</si>
  <si>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</si>
  <si>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</si>
  <si>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</si>
  <si>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</si>
  <si>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</si>
  <si>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</si>
  <si>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</si>
  <si>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</si>
  <si>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</si>
  <si>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</si>
  <si>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</si>
  <si>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</si>
  <si>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</si>
  <si>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</si>
  <si>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</si>
  <si>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</si>
  <si>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</si>
  <si>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</si>
  <si>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</si>
  <si>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</si>
  <si>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</si>
  <si>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</si>
  <si>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</si>
  <si>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</si>
  <si>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</si>
  <si>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</si>
  <si>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</si>
  <si>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</si>
  <si>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</si>
  <si>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</si>
  <si>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</si>
  <si>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</si>
  <si>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</si>
  <si>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</si>
  <si>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</si>
  <si>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</si>
  <si>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</si>
  <si>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</si>
  <si>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</si>
  <si>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</si>
  <si>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</si>
  <si>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</si>
  <si>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</si>
  <si>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</si>
  <si>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</si>
  <si>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</si>
  <si>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</si>
  <si>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</si>
  <si>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</si>
  <si>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</si>
  <si>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</si>
  <si>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</si>
  <si>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</si>
  <si>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</si>
  <si>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</si>
  <si>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</si>
  <si>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</si>
  <si>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</si>
  <si>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</si>
  <si>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</si>
  <si>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</si>
  <si>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</si>
  <si>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</si>
  <si>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</si>
  <si>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</si>
  <si>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</si>
  <si>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</si>
  <si>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</si>
  <si>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</si>
  <si>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</si>
  <si>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</si>
  <si>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</si>
  <si>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</si>
  <si>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</si>
  <si>
    <t>смена ламп (8шт) п-д3,4</t>
  </si>
  <si>
    <t>лампа</t>
  </si>
  <si>
    <t>8шт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</si>
</sst>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5.83</v>
      </c>
      <c r="M20" s="32">
        <f>SUM(M6:M19)</f>
        <v>1215.82637484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f>0.08*7.1</f>
        <v>0.568</v>
      </c>
      <c r="M24" s="31">
        <f>L24*160.174*1.302*1.15</f>
        <v>136.2226051536</v>
      </c>
    </row>
    <row r="25" spans="1:13" ht="12.75">
      <c r="A25" t="s">
        <v>106</v>
      </c>
      <c r="J25" s="20">
        <v>2</v>
      </c>
      <c r="K25" s="53"/>
      <c r="L25" s="47"/>
      <c r="M25" s="31">
        <f aca="true" t="shared" si="1" ref="M25:M35">L25*160.174*1.302*1.15</f>
        <v>0</v>
      </c>
    </row>
    <row r="26" spans="1:13" ht="12.75">
      <c r="A26" t="s">
        <v>107</v>
      </c>
      <c r="J26" s="20">
        <v>3</v>
      </c>
      <c r="K26" s="53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53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53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0.568</v>
      </c>
      <c r="M36" s="32">
        <f>SUM(M24:M35)</f>
        <v>136.2226051536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46440.37</v>
      </c>
      <c r="J40" s="20">
        <v>1</v>
      </c>
      <c r="K40" s="20" t="s">
        <v>136</v>
      </c>
      <c r="L40" s="25" t="s">
        <v>137</v>
      </c>
      <c r="M40" s="25">
        <f>8*15.8</f>
        <v>126.4</v>
      </c>
    </row>
    <row r="41" spans="1:13" ht="12.75">
      <c r="A41" t="s">
        <v>7</v>
      </c>
      <c r="F41" s="5">
        <v>41267.45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0.8886115679095579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42167.45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6396*1.302</f>
        <v>8327.592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1745*1.302</f>
        <v>2271.9900000000002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10599.582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274656</v>
      </c>
      <c r="D58">
        <v>224780.8</v>
      </c>
      <c r="E58">
        <v>3169.4</v>
      </c>
      <c r="F58" s="36">
        <f>C58/D58*E58</f>
        <v>3872.6382609190823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1215.82637484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136.2226051536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126.4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0.26</v>
      </c>
      <c r="E65" t="s">
        <v>14</v>
      </c>
      <c r="F65" s="46">
        <f>B65*D65</f>
        <v>824.0440000000001</v>
      </c>
      <c r="J65" s="20"/>
      <c r="K65" s="20"/>
      <c r="L65" s="34" t="s">
        <v>65</v>
      </c>
      <c r="M65" s="35">
        <f>SUM(M40:M64)</f>
        <v>126.4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6956.331240912682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1.25</v>
      </c>
      <c r="E73" t="s">
        <v>14</v>
      </c>
      <c r="F73" s="11">
        <f>B73*D73</f>
        <v>3961.75</v>
      </c>
    </row>
    <row r="74" spans="1:6" ht="12.75">
      <c r="A74" s="10" t="s">
        <v>29</v>
      </c>
      <c r="F74" s="33">
        <f>F70+F73</f>
        <v>4722.406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2.23</v>
      </c>
      <c r="E77" t="s">
        <v>14</v>
      </c>
      <c r="F77" s="11">
        <f>B77*D77</f>
        <v>7067.762</v>
      </c>
    </row>
    <row r="78" spans="1:6" ht="12.75">
      <c r="A78" s="10" t="s">
        <v>32</v>
      </c>
      <c r="F78" s="33">
        <f>SUM(F77)</f>
        <v>7067.762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29346.08124091268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1702.0727119729354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1593.9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32927.333952885616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44228</v>
      </c>
      <c r="C87" s="41">
        <v>-99662</v>
      </c>
      <c r="D87" s="44">
        <f>F44</f>
        <v>42167.45</v>
      </c>
      <c r="E87" s="44">
        <f>F85</f>
        <v>32927.333952885616</v>
      </c>
      <c r="F87" s="45">
        <f>C87+D87-E87</f>
        <v>-90421.88395288562</v>
      </c>
    </row>
    <row r="89" spans="1:6" ht="13.5" thickBot="1">
      <c r="A89" t="s">
        <v>111</v>
      </c>
      <c r="C89" s="49">
        <v>44228</v>
      </c>
      <c r="D89" s="8" t="s">
        <v>112</v>
      </c>
      <c r="E89" s="49">
        <v>44255</v>
      </c>
      <c r="F89" t="s">
        <v>113</v>
      </c>
    </row>
    <row r="90" spans="1:7" ht="13.5" thickBot="1">
      <c r="A90" t="s">
        <v>114</v>
      </c>
      <c r="F90" s="50">
        <f>E87</f>
        <v>32927.333952885616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2021-05-20T09:02:12Z</dcterms:modified>
  <cp:category/>
  <cp:version/>
  <cp:contentType/>
  <cp:contentStatus/>
</cp:coreProperties>
</file>