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<sst xmlns="http://schemas.openxmlformats.org/spreadsheetml/2006/main" count="163" uniqueCount="140">
  <si>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</si>
  <si>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</si>
  <si>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</si>
  <si>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</si>
  <si>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</si>
  <si>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</si>
  <si>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</si>
  <si>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</si>
  <si>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</si>
  <si>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</si>
  <si>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</si>
  <si>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</si>
  <si>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</si>
  <si>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</si>
  <si>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</si>
  <si>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</si>
  <si>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</si>
  <si>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</si>
  <si>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</si>
  <si>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</si>
  <si>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</si>
  <si>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</si>
  <si>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</si>
  <si>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</si>
  <si>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</si>
  <si>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</si>
  <si>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</si>
  <si>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</si>
  <si>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</si>
  <si>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</si>
  <si>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</si>
  <si>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</si>
  <si>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</si>
  <si>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</si>
  <si>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</si>
  <si>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</si>
  <si>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</si>
  <si>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</si>
  <si>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</si>
  <si>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</si>
  <si>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</si>
  <si>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</si>
  <si>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</si>
  <si>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</si>
  <si>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</si>
  <si>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</si>
  <si>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</si>
  <si>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</si>
  <si>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</si>
  <si>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</si>
  <si>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</si>
  <si>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</si>
  <si>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</si>
  <si>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</si>
  <si>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</si>
  <si>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</si>
  <si>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</si>
  <si>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</si>
  <si>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</si>
  <si>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</si>
  <si>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</si>
  <si>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</si>
  <si>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</si>
  <si>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</si>
  <si>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</si>
  <si>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</si>
  <si>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</si>
  <si>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</si>
  <si>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</si>
  <si>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</si>
  <si>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</si>
  <si>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</si>
  <si>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</si>
  <si>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</si>
  <si>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</si>
  <si>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</si>
  <si>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</si>
  <si>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</si>
  <si>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</si>
  <si>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</si>
  <si>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</si>
  <si>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</si>
  <si>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</si>
  <si>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</si>
  <si>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</si>
  <si>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</si>
  <si>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</si>
  <si>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</si>
  <si>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</si>
  <si>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</si>
  <si>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</si>
  <si>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</si>
  <si>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</si>
  <si>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</si>
  <si>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</si>
  <si>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</si>
  <si>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</si>
  <si>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</si>
  <si>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</si>
  <si>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</si>
  <si>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</si>
  <si>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</si>
  <si>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</si>
  <si>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</si>
  <si>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</si>
  <si>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</si>
  <si>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</si>
  <si>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</si>
  <si>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</si>
  <si>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</si>
  <si>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</si>
  <si>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</si>
  <si>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</si>
  <si>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</si>
  <si>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</si>
  <si>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</si>
  <si>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</si>
  <si>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</si>
  <si>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</si>
  <si>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</si>
  <si>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</si>
  <si>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</si>
  <si>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</si>
  <si>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</si>
  <si>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</si>
  <si>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</si>
  <si>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</si>
  <si>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</si>
  <si>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</si>
  <si>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</si>
  <si>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</si>
  <si>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</si>
  <si>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2021г.</t>
  </si>
  <si>
    <t>0</t>
  </si>
  <si>
    <t>апреля</t>
  </si>
  <si>
    <t>за   апрель  2021 г.</t>
  </si>
  <si>
    <t>ост.на 01.05</t>
  </si>
  <si>
    <t xml:space="preserve">смена ламп (1шт) </t>
  </si>
  <si>
    <t>лампа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</si>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</sst>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37" sqref="M37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135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7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0.5</v>
      </c>
      <c r="M20" s="34">
        <f>SUM(M6:M19)</f>
        <v>104.27327400000001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v>0.071</v>
      </c>
      <c r="M24" s="33">
        <f aca="true" t="shared" si="1" ref="M24:M31">L24*160.174*1.302*1.15</f>
        <v>17.0278256442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0.071</v>
      </c>
      <c r="M32" s="34">
        <f>SUM(M24:M31)</f>
        <v>17.0278256442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138</v>
      </c>
      <c r="L36" s="23" t="s">
        <v>139</v>
      </c>
      <c r="M36" s="23">
        <f>1*11.6</f>
        <v>11.6</v>
      </c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25562.44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21110.05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0.8258229652568377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21465.05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6729.4*1.302</f>
        <v>8761.6788</v>
      </c>
      <c r="J49" s="25">
        <v>14</v>
      </c>
      <c r="K49" s="45"/>
      <c r="L49" s="25"/>
      <c r="M49" s="25"/>
    </row>
    <row r="50" spans="1:13" ht="12.75">
      <c r="A50" s="6" t="s">
        <v>79</v>
      </c>
      <c r="F50" s="11">
        <f>1091*1.302</f>
        <v>1420.482</v>
      </c>
      <c r="J50" s="25">
        <v>15</v>
      </c>
      <c r="K50" s="45"/>
      <c r="L50" s="25"/>
      <c r="M50" s="25"/>
    </row>
    <row r="51" spans="1:13" ht="12.75">
      <c r="A51" s="55" t="s">
        <v>83</v>
      </c>
      <c r="B51" s="48"/>
      <c r="C51" s="48"/>
      <c r="D51" s="48"/>
      <c r="E51" s="56">
        <v>0</v>
      </c>
      <c r="F51" s="57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10182.1608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11.6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295302</v>
      </c>
      <c r="D58">
        <v>224780.8</v>
      </c>
      <c r="E58">
        <v>1537.6</v>
      </c>
      <c r="F58" s="35">
        <f>C58/D58*E58</f>
        <v>2019.9961704914297</v>
      </c>
    </row>
    <row r="59" spans="1:6" ht="12.75">
      <c r="A59" t="s">
        <v>19</v>
      </c>
      <c r="F59" s="35">
        <f>M20</f>
        <v>104.27327400000001</v>
      </c>
    </row>
    <row r="60" spans="1:6" ht="12.75">
      <c r="A60" t="s">
        <v>20</v>
      </c>
      <c r="F60" s="11">
        <f>M32</f>
        <v>17.0278256442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M55</f>
        <v>11.6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0.47</v>
      </c>
      <c r="E65" t="s">
        <v>14</v>
      </c>
      <c r="F65" s="11">
        <f>B65*D65</f>
        <v>739.5919999999999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2892.4892701356293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0.24</v>
      </c>
      <c r="E70" t="s">
        <v>14</v>
      </c>
      <c r="F70" s="11">
        <f>B70*D70</f>
        <v>377.664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0.55</v>
      </c>
      <c r="E73" t="s">
        <v>14</v>
      </c>
      <c r="F73" s="11">
        <f>B73*D73</f>
        <v>865.48</v>
      </c>
    </row>
    <row r="74" spans="1:6" ht="12.75">
      <c r="A74" s="4" t="s">
        <v>28</v>
      </c>
      <c r="F74" s="32">
        <f>F70+F73</f>
        <v>1243.144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2.13</v>
      </c>
      <c r="E77" t="s">
        <v>14</v>
      </c>
      <c r="F77" s="11">
        <f>B77*D77</f>
        <v>3351.7679999999996</v>
      </c>
    </row>
    <row r="78" spans="1:6" ht="12.75">
      <c r="A78" s="4" t="s">
        <v>31</v>
      </c>
      <c r="F78" s="32">
        <f>SUM(F77)</f>
        <v>3351.7679999999996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2">
        <f>F52+F56+F68+F74+F78+F79</f>
        <v>17669.562070135627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1024.8346000678664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3"/>
      <c r="F82" s="54">
        <v>1139.88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3"/>
      <c r="F83" s="54">
        <v>188.75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3"/>
      <c r="F84" s="54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20023.026670203493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44287</v>
      </c>
      <c r="C87" s="40">
        <v>-645153</v>
      </c>
      <c r="D87" s="42">
        <f>F44</f>
        <v>21465.05</v>
      </c>
      <c r="E87" s="42">
        <f>F85</f>
        <v>20023.026670203493</v>
      </c>
      <c r="F87" s="43">
        <f>C87+D87-E87</f>
        <v>-643710.9766702035</v>
      </c>
    </row>
    <row r="89" spans="1:6" ht="13.5" thickBot="1">
      <c r="A89" t="s">
        <v>111</v>
      </c>
      <c r="C89" s="50">
        <v>44287</v>
      </c>
      <c r="D89" s="8" t="s">
        <v>112</v>
      </c>
      <c r="E89" s="50">
        <v>44316</v>
      </c>
      <c r="F89" t="s">
        <v>113</v>
      </c>
    </row>
    <row r="90" spans="1:7" ht="13.5" thickBot="1">
      <c r="A90" t="s">
        <v>114</v>
      </c>
      <c r="F90" s="51">
        <f>E87</f>
        <v>20023.026670203493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2017-08-21T12:50:36Z</cp:lastPrinted>
  <dcterms:created xsi:type="dcterms:W3CDTF">2008-08-18T07:30:19Z</dcterms:created>
  <dcterms:modified xsi:type="dcterms:W3CDTF">2021-08-09T08:45:37Z</dcterms:modified>
  <cp:category/>
  <cp:version/>
  <cp:contentType/>
  <cp:contentStatus/>
</cp:coreProperties>
</file>