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<sst xmlns="http://schemas.openxmlformats.org/spreadsheetml/2006/main" count="165" uniqueCount="140">
  <si>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</si>
  <si>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</si>
  <si>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</si>
  <si>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</si>
  <si>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</si>
  <si>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</si>
  <si>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</si>
  <si>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</si>
  <si>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</si>
  <si>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</si>
  <si>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</si>
  <si>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</si>
  <si>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</si>
  <si>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</si>
  <si>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</si>
  <si>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</si>
  <si>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</si>
  <si>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</si>
  <si>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</si>
  <si>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</si>
  <si>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</si>
  <si>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</si>
  <si>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</si>
  <si>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</si>
  <si>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</si>
  <si>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</si>
  <si>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</si>
  <si>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</si>
  <si>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</si>
  <si>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</si>
  <si>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</si>
  <si>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</si>
  <si>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</si>
  <si>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</si>
  <si>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</si>
  <si>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</si>
  <si>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</si>
  <si>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</si>
  <si>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</si>
  <si>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</si>
  <si>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</si>
  <si>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</si>
  <si>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</si>
  <si>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</si>
  <si>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</si>
  <si>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</si>
  <si>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</si>
  <si>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</si>
  <si>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</si>
  <si>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</si>
  <si>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</si>
  <si>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</si>
  <si>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</si>
  <si>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</si>
  <si>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</si>
  <si>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</si>
  <si>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</si>
  <si>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</si>
  <si>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</si>
  <si>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</si>
  <si>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</si>
  <si>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</si>
  <si>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</si>
  <si>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</si>
  <si>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</si>
  <si>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</si>
  <si>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</si>
  <si>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</si>
  <si>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</si>
  <si>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</si>
  <si>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</si>
  <si>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</si>
  <si>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</si>
  <si>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</si>
  <si>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</si>
  <si>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</si>
  <si>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</si>
  <si>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</si>
  <si>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</si>
  <si>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</si>
  <si>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</si>
  <si>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</si>
  <si>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</si>
  <si>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</si>
  <si>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</si>
  <si>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</si>
  <si>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</si>
  <si>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</si>
  <si>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</si>
  <si>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</si>
  <si>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</si>
  <si>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</si>
  <si>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</si>
  <si>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</si>
  <si>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</si>
  <si>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</si>
  <si>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</si>
  <si>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</si>
  <si>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</si>
  <si>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</si>
  <si>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</si>
  <si>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</si>
  <si>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</si>
  <si>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</si>
  <si>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</si>
  <si>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</si>
  <si>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</si>
  <si>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</si>
  <si>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</si>
  <si>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</si>
  <si>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</si>
  <si>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</si>
  <si>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</si>
  <si>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</si>
  <si>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</si>
  <si>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</si>
  <si>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</si>
  <si>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</si>
  <si>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</si>
  <si>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</si>
  <si>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</si>
  <si>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</si>
  <si>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</si>
  <si>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</si>
  <si>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</si>
  <si>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</si>
  <si>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</si>
  <si>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</si>
  <si>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</si>
  <si>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</si>
  <si>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</si>
  <si>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</si>
  <si>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</si>
  <si>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</si>
  <si>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</si>
  <si>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</si>
  <si>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вентиля д 25 (2шт) кв.36 п/сушки</t>
  </si>
  <si>
    <t>вентиль д 25</t>
  </si>
  <si>
    <t>2шт</t>
  </si>
  <si>
    <t>смена вентиля д 25 (2шт) кв.40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</si>
</sst>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1">
      <selection activeCell="D88" sqref="D88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 t="s">
        <v>132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f>2*1.03</f>
        <v>2.06</v>
      </c>
      <c r="M24" s="31">
        <f>L24*160.174*1.302*1.15</f>
        <v>494.04677221199995</v>
      </c>
    </row>
    <row r="25" spans="1:13" ht="12.75">
      <c r="A25" t="s">
        <v>105</v>
      </c>
      <c r="J25" s="20">
        <v>2</v>
      </c>
      <c r="K25" s="20" t="s">
        <v>139</v>
      </c>
      <c r="L25" s="47">
        <f>2*1.03</f>
        <v>2.06</v>
      </c>
      <c r="M25" s="31">
        <f aca="true" t="shared" si="1" ref="M25:M35">L25*160.174*1.302*1.15</f>
        <v>494.04677221199995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4.12</v>
      </c>
      <c r="M36" s="32">
        <f>SUM(M24:M35)</f>
        <v>988.0935444239999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159975.01</v>
      </c>
      <c r="J40" s="20">
        <v>1</v>
      </c>
      <c r="K40" s="20" t="s">
        <v>137</v>
      </c>
      <c r="L40" s="25" t="s">
        <v>138</v>
      </c>
      <c r="M40" s="25">
        <f>2*871</f>
        <v>1742</v>
      </c>
    </row>
    <row r="41" spans="1:13" ht="12.75">
      <c r="A41" t="s">
        <v>7</v>
      </c>
      <c r="F41" s="5">
        <v>132919.69</v>
      </c>
      <c r="J41" s="20">
        <v>2</v>
      </c>
      <c r="K41" s="20" t="s">
        <v>137</v>
      </c>
      <c r="L41" s="23" t="s">
        <v>138</v>
      </c>
      <c r="M41" s="23">
        <f>2*871</f>
        <v>1742</v>
      </c>
    </row>
    <row r="42" spans="2:13" ht="12.75">
      <c r="B42" t="s">
        <v>8</v>
      </c>
      <c r="F42" s="9">
        <f>F41/F40</f>
        <v>0.8308778352318903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133819.69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(8840+11917+0)*1.302</f>
        <v>27025.614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(2182+2182+2182)*1.302</f>
        <v>8522.892</v>
      </c>
      <c r="J50" s="20"/>
      <c r="K50" s="20"/>
      <c r="L50" s="34" t="s">
        <v>65</v>
      </c>
      <c r="M50" s="35">
        <f>SUM(M40:M49)</f>
        <v>3484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35548.506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904049</v>
      </c>
      <c r="D58">
        <v>224780.8</v>
      </c>
      <c r="E58">
        <v>3169.4</v>
      </c>
      <c r="F58" s="36">
        <f>C58/D58*E58</f>
        <v>12747.053576639999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988.0935444239999</v>
      </c>
    </row>
    <row r="61" spans="1:6" ht="12.75">
      <c r="A61" t="s">
        <v>72</v>
      </c>
      <c r="F61" s="5">
        <f>4*600*1.302</f>
        <v>3124.8</v>
      </c>
    </row>
    <row r="62" spans="1:6" ht="12.75">
      <c r="A62" t="s">
        <v>22</v>
      </c>
      <c r="F62" s="5">
        <f>M50</f>
        <v>3484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2.17</v>
      </c>
      <c r="E65" t="s">
        <v>14</v>
      </c>
      <c r="F65" s="46">
        <f>B65*D65</f>
        <v>6045.8369999999995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27238.568571424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0.73</v>
      </c>
      <c r="E70" t="s">
        <v>14</v>
      </c>
      <c r="F70" s="46">
        <f>B70*D70</f>
        <v>2033.8529999999998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3.03</v>
      </c>
      <c r="E73" t="s">
        <v>14</v>
      </c>
      <c r="F73" s="11">
        <f>B73*D73</f>
        <v>8441.883</v>
      </c>
    </row>
    <row r="74" spans="1:6" ht="12.75">
      <c r="A74" s="10" t="s">
        <v>29</v>
      </c>
      <c r="F74" s="33">
        <f>F70+F73</f>
        <v>10475.735999999999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7.87</v>
      </c>
      <c r="E77" t="s">
        <v>14</v>
      </c>
      <c r="F77" s="11">
        <f>B77*D77</f>
        <v>21926.607</v>
      </c>
    </row>
    <row r="78" spans="1:6" ht="12.75">
      <c r="A78" s="10" t="s">
        <v>32</v>
      </c>
      <c r="F78" s="33">
        <f>SUM(F77)</f>
        <v>21926.607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95189.41757142401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5520.986219142593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f>6614.48+20261.32+0</f>
        <v>26875.8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f>3*33.18</f>
        <v>99.53999999999999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3*181.65</f>
        <v>544.95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128230.6937905666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44409</v>
      </c>
      <c r="C87" s="41">
        <v>-261270</v>
      </c>
      <c r="D87" s="44">
        <f>F44</f>
        <v>133819.69</v>
      </c>
      <c r="E87" s="44">
        <f>F85</f>
        <v>128230.6937905666</v>
      </c>
      <c r="F87" s="45">
        <f>C87+D87-E87</f>
        <v>-255681.00379056658</v>
      </c>
    </row>
    <row r="89" spans="1:6" ht="13.5" thickBot="1">
      <c r="A89" t="s">
        <v>110</v>
      </c>
      <c r="C89" s="50">
        <v>44409</v>
      </c>
      <c r="D89" s="8" t="s">
        <v>111</v>
      </c>
      <c r="E89" s="50">
        <v>44500</v>
      </c>
      <c r="F89" t="s">
        <v>112</v>
      </c>
    </row>
    <row r="90" spans="1:7" ht="13.5" thickBot="1">
      <c r="A90" t="s">
        <v>113</v>
      </c>
      <c r="F90" s="51">
        <f>E87</f>
        <v>128230.6937905666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2022-02-09T09:03:10Z</dcterms:modified>
  <cp:category/>
  <cp:version/>
  <cp:contentType/>
  <cp:contentStatus/>
</cp:coreProperties>
</file>