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<sst xmlns="http://schemas.openxmlformats.org/spreadsheetml/2006/main" count="162" uniqueCount="139">
  <si>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</si>
  <si>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</si>
  <si>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</si>
  <si>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</si>
  <si>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</si>
  <si>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</si>
  <si>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</si>
  <si>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</si>
  <si>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</si>
  <si>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</si>
  <si>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</si>
  <si>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</si>
  <si>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</si>
  <si>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</si>
  <si>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</si>
  <si>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</si>
  <si>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</si>
  <si>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</si>
  <si>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</si>
  <si>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</si>
  <si>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</si>
  <si>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</si>
  <si>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</si>
  <si>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</si>
  <si>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</si>
  <si>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</si>
  <si>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</si>
  <si>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</si>
  <si>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</si>
  <si>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</si>
  <si>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</si>
  <si>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</si>
  <si>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</si>
  <si>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</si>
  <si>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</si>
  <si>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</si>
  <si>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</si>
  <si>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</si>
  <si>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</si>
  <si>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</si>
  <si>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</si>
  <si>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</si>
  <si>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</si>
  <si>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</si>
  <si>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</si>
  <si>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</si>
  <si>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</si>
  <si>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</si>
  <si>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</si>
  <si>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</si>
  <si>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</si>
  <si>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</si>
  <si>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</si>
  <si>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</si>
  <si>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</si>
  <si>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</si>
  <si>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</si>
  <si>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</si>
  <si>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</si>
  <si>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</si>
  <si>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</si>
  <si>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</si>
  <si>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</si>
  <si>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</si>
  <si>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</si>
  <si>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</si>
  <si>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</si>
  <si>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</si>
  <si>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</si>
  <si>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</si>
  <si>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</si>
  <si>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</si>
  <si>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</si>
  <si>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</si>
  <si>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</si>
  <si>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</si>
  <si>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</si>
  <si>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</si>
  <si>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</si>
  <si>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</si>
  <si>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</si>
  <si>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</si>
  <si>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</si>
  <si>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</si>
  <si>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</si>
  <si>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</si>
  <si>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</si>
  <si>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</si>
  <si>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</si>
  <si>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</si>
  <si>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</si>
  <si>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</si>
  <si>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</si>
  <si>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</si>
  <si>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</si>
  <si>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</si>
  <si>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</si>
  <si>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</si>
  <si>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</si>
  <si>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</si>
  <si>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</si>
  <si>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</si>
  <si>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</si>
  <si>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</si>
  <si>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</si>
  <si>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</si>
  <si>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</si>
  <si>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</si>
  <si>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</si>
  <si>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</si>
  <si>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</si>
  <si>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</si>
  <si>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</si>
  <si>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</si>
  <si>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</si>
  <si>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</si>
  <si>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</si>
  <si>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</si>
  <si>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</si>
  <si>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</si>
  <si>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</si>
  <si>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</si>
  <si>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</si>
  <si>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</si>
  <si>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</si>
  <si>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</si>
  <si>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</si>
  <si>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</si>
  <si>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</si>
  <si>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</si>
  <si>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</si>
  <si>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</si>
  <si>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</si>
  <si>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</si>
  <si>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апреля</t>
  </si>
  <si>
    <t>за   апрель  2021 г.</t>
  </si>
  <si>
    <t>ост.на 01.05</t>
  </si>
  <si>
    <t>ремонт подъезда №3</t>
  </si>
  <si>
    <t>материал для ремонта подъезда №3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</si>
</sst>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L6*160.174*1.302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2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1.74</v>
      </c>
      <c r="M20" s="33">
        <f>SUM(M6:M19)</f>
        <v>362.87099352000007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67.95</v>
      </c>
      <c r="M24" s="32">
        <f aca="true" t="shared" si="1" ref="M24:M33">L24*160.174*1.302*1.15</f>
        <v>16296.34862709</v>
      </c>
    </row>
    <row r="25" spans="1:13" ht="12.75">
      <c r="A25" t="s">
        <v>107</v>
      </c>
      <c r="J25" s="20">
        <v>2</v>
      </c>
      <c r="K25" s="20"/>
      <c r="L25" s="52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67.95</v>
      </c>
      <c r="M34" s="33">
        <f>SUM(M24:M33)</f>
        <v>16296.34862709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/>
      <c r="M38" s="25">
        <v>4652.83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22066.75-674.53</f>
        <v>21392.22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26169.85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1.2233349320453883</v>
      </c>
      <c r="J42" s="20">
        <v>5</v>
      </c>
      <c r="K42" s="20"/>
      <c r="L42" s="25"/>
      <c r="M42" s="25"/>
    </row>
    <row r="43" spans="1:13" ht="12.75">
      <c r="A43" t="s">
        <v>132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27324.85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744.04*1.302</f>
        <v>968.74008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0</v>
      </c>
      <c r="F51" s="5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968.74008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0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4652.83</v>
      </c>
    </row>
    <row r="59" spans="1:6" ht="12.75">
      <c r="A59" t="s">
        <v>19</v>
      </c>
      <c r="C59" s="53">
        <v>295302</v>
      </c>
      <c r="D59">
        <v>224780.6</v>
      </c>
      <c r="E59">
        <v>1534.1</v>
      </c>
      <c r="F59" s="34">
        <f>C59/D59*E59</f>
        <v>2015.3998975000509</v>
      </c>
    </row>
    <row r="60" spans="1:6" ht="12.75">
      <c r="A60" t="s">
        <v>20</v>
      </c>
      <c r="F60" s="34">
        <f>M20</f>
        <v>362.87099352000007</v>
      </c>
    </row>
    <row r="61" spans="1:6" ht="12.75">
      <c r="A61" t="s">
        <v>21</v>
      </c>
      <c r="F61" s="11">
        <f>M34</f>
        <v>16296.34862709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4652.83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0.47</v>
      </c>
      <c r="E66" s="45" t="s">
        <v>14</v>
      </c>
      <c r="F66" s="46">
        <f>B66*D66</f>
        <v>721.0269999999999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53" t="s">
        <v>85</v>
      </c>
      <c r="B68" s="53"/>
      <c r="C68" s="53"/>
      <c r="D68" s="55">
        <v>0</v>
      </c>
      <c r="E68" s="53"/>
      <c r="F68" s="55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24048.47651811005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0.24</v>
      </c>
      <c r="E71" t="s">
        <v>14</v>
      </c>
      <c r="F71" s="11">
        <f>B71*D71</f>
        <v>368.18399999999997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0.55</v>
      </c>
      <c r="E74" t="s">
        <v>14</v>
      </c>
      <c r="F74" s="11">
        <f>B74*D74</f>
        <v>843.755</v>
      </c>
    </row>
    <row r="75" spans="1:6" ht="12.75">
      <c r="A75" s="4" t="s">
        <v>29</v>
      </c>
      <c r="F75" s="31">
        <f>F71+F74</f>
        <v>1211.9389999999999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2.13</v>
      </c>
      <c r="E78" t="s">
        <v>14</v>
      </c>
      <c r="F78" s="11">
        <f>B78*D78</f>
        <v>3267.633</v>
      </c>
    </row>
    <row r="79" spans="1:6" ht="12.75">
      <c r="A79" s="4" t="s">
        <v>31</v>
      </c>
      <c r="F79" s="31">
        <f>SUM(F78)</f>
        <v>3267.633</v>
      </c>
    </row>
    <row r="80" spans="1:6" ht="12.75">
      <c r="A80" s="63" t="s">
        <v>78</v>
      </c>
      <c r="B80" s="53"/>
      <c r="C80" s="53"/>
      <c r="D80" s="54">
        <v>0</v>
      </c>
      <c r="E80" s="53"/>
      <c r="F80" s="64">
        <f>D80*E33</f>
        <v>0</v>
      </c>
    </row>
    <row r="81" spans="1:9" ht="12.75">
      <c r="A81" s="1" t="s">
        <v>32</v>
      </c>
      <c r="B81" s="1"/>
      <c r="F81" s="31">
        <f>F52+F57+F69+F75+F79+F80</f>
        <v>29496.788598110048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1710.8137386903827</v>
      </c>
    </row>
    <row r="83" spans="1:6" ht="12.75">
      <c r="A83" s="1"/>
      <c r="B83" s="35" t="s">
        <v>129</v>
      </c>
      <c r="C83" s="35"/>
      <c r="D83" s="1"/>
      <c r="E83" s="60"/>
      <c r="F83" s="61">
        <v>666.54</v>
      </c>
    </row>
    <row r="84" spans="1:6" ht="12.75">
      <c r="A84" s="1"/>
      <c r="B84" s="35" t="s">
        <v>130</v>
      </c>
      <c r="C84" s="35"/>
      <c r="D84" s="1"/>
      <c r="E84" s="60"/>
      <c r="F84" s="61">
        <v>107.34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31981.482336800433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44287</v>
      </c>
      <c r="C88" s="39">
        <v>-223416</v>
      </c>
      <c r="D88" s="42">
        <f>F44</f>
        <v>27324.85</v>
      </c>
      <c r="E88" s="42">
        <f>F86</f>
        <v>31981.482336800433</v>
      </c>
      <c r="F88" s="43">
        <f>C88+D88-E88</f>
        <v>-228072.63233680042</v>
      </c>
    </row>
    <row r="90" spans="1:6" ht="13.5" thickBot="1">
      <c r="A90" t="s">
        <v>113</v>
      </c>
      <c r="C90" s="57">
        <v>44287</v>
      </c>
      <c r="D90" s="8" t="s">
        <v>114</v>
      </c>
      <c r="E90" s="57">
        <v>44316</v>
      </c>
      <c r="F90" t="s">
        <v>115</v>
      </c>
    </row>
    <row r="91" spans="1:7" ht="13.5" thickBot="1">
      <c r="A91" t="s">
        <v>116</v>
      </c>
      <c r="F91" s="58">
        <f>E88</f>
        <v>31981.482336800433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2021-08-09T08:26:02Z</dcterms:modified>
  <cp:category/>
  <cp:version/>
  <cp:contentType/>
  <cp:contentStatus/>
</cp:coreProperties>
</file>