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<sst xmlns="http://schemas.openxmlformats.org/spreadsheetml/2006/main" count="166" uniqueCount="144">
  <si>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</si>
  <si>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</si>
  <si>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</si>
  <si>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</si>
  <si>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</si>
  <si>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</si>
  <si>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</si>
  <si>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</si>
  <si>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</si>
  <si>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</si>
  <si>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</si>
  <si>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</si>
  <si>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</si>
  <si>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</si>
  <si>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</si>
  <si>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</si>
  <si>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</si>
  <si>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</si>
  <si>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</si>
  <si>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</si>
  <si>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</si>
  <si>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</si>
  <si>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</si>
  <si>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</si>
  <si>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</si>
  <si>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</si>
  <si>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</si>
  <si>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</si>
  <si>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</si>
  <si>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</si>
  <si>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</si>
  <si>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</si>
  <si>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</si>
  <si>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</si>
  <si>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</si>
  <si>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</si>
  <si>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</si>
  <si>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</si>
  <si>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</si>
  <si>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</si>
  <si>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</si>
  <si>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</si>
  <si>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</si>
  <si>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</si>
  <si>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</si>
  <si>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</si>
  <si>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</si>
  <si>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</si>
  <si>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</si>
  <si>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</si>
  <si>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</si>
  <si>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</si>
  <si>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</si>
  <si>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</si>
  <si>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</si>
  <si>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</si>
  <si>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</si>
  <si>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</si>
  <si>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</si>
  <si>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</si>
  <si>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</si>
  <si>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</si>
  <si>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</si>
  <si>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</si>
  <si>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</si>
  <si>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</si>
  <si>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</si>
  <si>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</si>
  <si>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</si>
  <si>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</si>
  <si>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</si>
  <si>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</si>
  <si>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</si>
  <si>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</si>
  <si>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</si>
  <si>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</si>
  <si>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</si>
  <si>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</si>
  <si>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</si>
  <si>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</si>
  <si>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</si>
  <si>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</si>
  <si>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</si>
  <si>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</si>
  <si>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</si>
  <si>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</si>
  <si>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</si>
  <si>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</si>
  <si>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</si>
  <si>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</si>
  <si>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</si>
  <si>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</si>
  <si>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</si>
  <si>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</si>
  <si>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</si>
  <si>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</si>
  <si>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</si>
  <si>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</si>
  <si>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</si>
  <si>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</si>
  <si>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</si>
  <si>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</si>
  <si>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</si>
  <si>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</si>
  <si>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</si>
  <si>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</si>
  <si>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</si>
  <si>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</si>
  <si>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</si>
  <si>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</si>
  <si>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</si>
  <si>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</si>
  <si>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</si>
  <si>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</si>
  <si>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</si>
  <si>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</si>
  <si>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</si>
  <si>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</si>
  <si>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</si>
  <si>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</si>
  <si>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</si>
  <si>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</si>
  <si>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</si>
  <si>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</si>
  <si>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</si>
  <si>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</si>
  <si>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</si>
  <si>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</si>
  <si>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</si>
  <si>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</si>
  <si>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</si>
  <si>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</si>
  <si>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февраля</t>
  </si>
  <si>
    <t>за   февраль  2021 г.</t>
  </si>
  <si>
    <t>ост.на 01.03</t>
  </si>
  <si>
    <t xml:space="preserve">установка номерного знака </t>
  </si>
  <si>
    <t>номер</t>
  </si>
  <si>
    <t>1шт</t>
  </si>
  <si>
    <t>4шт</t>
  </si>
  <si>
    <t>дюбель</t>
  </si>
  <si>
    <t>саморез</t>
  </si>
  <si>
    <t>смена ламп (10шт) п-д3,5,4</t>
  </si>
  <si>
    <t>лампа</t>
  </si>
  <si>
    <t>10шт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</si>
</sst>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2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6.470000000000001</v>
      </c>
      <c r="M20" s="34">
        <f>SUM(M6:M19)</f>
        <v>1349.2961655600002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v>2</v>
      </c>
      <c r="M24" s="33">
        <f aca="true" t="shared" si="1" ref="M24:M32">L24*160.174*1.302*1.15</f>
        <v>479.65706040000003</v>
      </c>
    </row>
    <row r="25" spans="1:13" ht="12.75">
      <c r="A25" t="s">
        <v>104</v>
      </c>
      <c r="J25" s="20">
        <v>2</v>
      </c>
      <c r="K25" s="20" t="s">
        <v>141</v>
      </c>
      <c r="L25" s="46">
        <f>0.1*7.1</f>
        <v>0.71</v>
      </c>
      <c r="M25" s="33">
        <f t="shared" si="1"/>
        <v>170.27825644199999</v>
      </c>
    </row>
    <row r="26" spans="1:13" ht="12.75">
      <c r="A26" t="s">
        <v>105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2.71</v>
      </c>
      <c r="M33" s="34">
        <f>SUM(M24:M32)</f>
        <v>649.935316842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v>279.4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138</v>
      </c>
      <c r="M38" s="46">
        <f>4*0.57</f>
        <v>2.28</v>
      </c>
    </row>
    <row r="39" spans="10:13" ht="12.75">
      <c r="J39" s="20">
        <v>3</v>
      </c>
      <c r="K39" s="20" t="s">
        <v>140</v>
      </c>
      <c r="L39" s="25" t="s">
        <v>138</v>
      </c>
      <c r="M39" s="25">
        <f>4-0.65</f>
        <v>3.35</v>
      </c>
    </row>
    <row r="40" spans="1:13" ht="12.75">
      <c r="A40" s="2" t="s">
        <v>6</v>
      </c>
      <c r="F40" s="11">
        <v>55513.31</v>
      </c>
      <c r="J40" s="20">
        <v>4</v>
      </c>
      <c r="K40" s="20" t="s">
        <v>142</v>
      </c>
      <c r="L40" s="25" t="s">
        <v>143</v>
      </c>
      <c r="M40" s="25">
        <f>10*15.8</f>
        <v>158</v>
      </c>
    </row>
    <row r="41" spans="1:13" ht="12.75">
      <c r="A41" t="s">
        <v>7</v>
      </c>
      <c r="F41" s="5">
        <v>58491.2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1.0536428110663911</v>
      </c>
      <c r="J42" s="20">
        <v>6</v>
      </c>
      <c r="K42" s="20"/>
      <c r="L42" s="25"/>
      <c r="M42" s="25"/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59"/>
    </row>
    <row r="44" spans="1:13" ht="12.75">
      <c r="A44" s="3" t="s">
        <v>9</v>
      </c>
      <c r="B44" s="3"/>
      <c r="C44" s="3"/>
      <c r="D44" s="3"/>
      <c r="E44" s="1"/>
      <c r="F44" s="8">
        <f>F41+F43</f>
        <v>59391.2</v>
      </c>
      <c r="J44" s="20">
        <v>8</v>
      </c>
      <c r="K44" s="20"/>
      <c r="L44" s="25"/>
      <c r="M44" s="59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0"/>
      <c r="L46" s="51"/>
      <c r="M46" s="51"/>
    </row>
    <row r="47" spans="10:13" ht="12.75">
      <c r="J47" s="20">
        <v>11</v>
      </c>
      <c r="K47" s="50"/>
      <c r="L47" s="51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6396*1.302</f>
        <v>8327.592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2727*1.302</f>
        <v>3550.554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11878.146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64"/>
      <c r="M57" s="42"/>
    </row>
    <row r="58" spans="1:13" ht="12.75">
      <c r="A58" t="s">
        <v>19</v>
      </c>
      <c r="C58" s="49">
        <v>274656</v>
      </c>
      <c r="D58">
        <v>224780.8</v>
      </c>
      <c r="E58">
        <v>3431.7</v>
      </c>
      <c r="F58" s="35">
        <f>C58/D58*E58</f>
        <v>4193.138360571722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1349.2961655600002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649.935316842</v>
      </c>
      <c r="J60" s="20"/>
      <c r="K60" s="20"/>
      <c r="L60" s="31" t="s">
        <v>65</v>
      </c>
      <c r="M60" s="28">
        <f>SUM(M37:M59)</f>
        <v>443.03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M60</f>
        <v>443.03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0.26</v>
      </c>
      <c r="E65" t="s">
        <v>14</v>
      </c>
      <c r="F65" s="11">
        <f>B65*D65</f>
        <v>892.242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8308.841842973721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1.25</v>
      </c>
      <c r="E73" t="s">
        <v>14</v>
      </c>
      <c r="F73" s="11">
        <f>B73*D73</f>
        <v>4289.625</v>
      </c>
    </row>
    <row r="74" spans="1:6" ht="12.75">
      <c r="A74" s="10" t="s">
        <v>29</v>
      </c>
      <c r="F74" s="32">
        <f>F70+F73</f>
        <v>5113.233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2.23</v>
      </c>
      <c r="E77" t="s">
        <v>14</v>
      </c>
      <c r="F77" s="11">
        <f>B77*D77</f>
        <v>7652.691</v>
      </c>
    </row>
    <row r="78" spans="1:6" ht="12.75">
      <c r="A78" s="10" t="s">
        <v>32</v>
      </c>
      <c r="F78" s="32">
        <f>SUM(F77)</f>
        <v>7652.691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32952.91184297372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1911.2688868924756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3381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619.08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2951.75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41816.0107298662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44228</v>
      </c>
      <c r="C87" s="40">
        <v>-1105861</v>
      </c>
      <c r="D87" s="44">
        <f>F44</f>
        <v>59391.2</v>
      </c>
      <c r="E87" s="44">
        <f>F85</f>
        <v>41816.0107298662</v>
      </c>
      <c r="F87" s="45">
        <f>C87+D87-E87</f>
        <v>-1088285.8107298661</v>
      </c>
    </row>
    <row r="89" spans="1:6" ht="13.5" thickBot="1">
      <c r="A89" t="s">
        <v>109</v>
      </c>
      <c r="C89" s="53">
        <v>44228</v>
      </c>
      <c r="D89" s="8" t="s">
        <v>110</v>
      </c>
      <c r="E89" s="53">
        <v>44255</v>
      </c>
      <c r="F89" t="s">
        <v>111</v>
      </c>
    </row>
    <row r="90" spans="1:7" ht="13.5" thickBot="1">
      <c r="A90" t="s">
        <v>112</v>
      </c>
      <c r="F90" s="54">
        <f>E87</f>
        <v>41816.0107298662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2021-05-20T08:21:22Z</dcterms:modified>
  <cp:category/>
  <cp:version/>
  <cp:contentType/>
  <cp:contentStatus/>
</cp:coreProperties>
</file>