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<sst xmlns="http://schemas.openxmlformats.org/spreadsheetml/2006/main" count="28" uniqueCount="28">
  <si>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</si>
  <si>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</si>
  <si>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</si>
  <si>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</si>
  <si>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</si>
  <si>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</si>
  <si>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</si>
  <si>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</si>
  <si>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</si>
  <si>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</si>
  <si>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Лифт</t>
  </si>
  <si>
    <t>январь</t>
  </si>
  <si>
    <t>февраль</t>
  </si>
  <si>
    <t>март</t>
  </si>
  <si>
    <t>апрель</t>
  </si>
  <si>
    <t>июль</t>
  </si>
  <si>
    <t>Итого: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</si>
  <si>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</si>
  <si>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</si>
  <si>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</si>
  <si>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</si>
  <si>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</si>
  <si>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</si>
  <si>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</si>
  <si>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 xml:space="preserve">Сводная ведомость доходов и расходов за 2021 год по ул. Белякова д.2А </t>
  </si>
  <si>
    <t>на 01.01.21</t>
  </si>
  <si>
    <t>август-октябрь</t>
  </si>
  <si>
    <t>ноябрь-декабрь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</si>
</sst>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0"/>
  <sheetViews>
    <sheetView tabSelected="1" zoomScalePageLayoutView="0" workbookViewId="0" topLeftCell="A7">
      <selection activeCell="P19" sqref="P19"/>
    </sheetView>
  </sheetViews>
  <sheetFormatPr defaultColWidth="9.00390625" defaultRowHeight="12.75"/>
  <cols>
    <col min="1" max="1" width="10.25390625" style="0" customWidth="1"/>
    <col min="2" max="2" width="10.00390625" style="0" customWidth="1"/>
    <col min="3" max="3" width="9.875" style="0" customWidth="1"/>
    <col min="4" max="4" width="10.25390625" style="0" customWidth="1"/>
    <col min="7" max="7" width="7.00390625" style="0" customWidth="1"/>
    <col min="8" max="8" width="7.125" style="0" customWidth="1"/>
    <col min="9" max="9" width="9.375" style="0" customWidth="1"/>
    <col min="13" max="13" width="8.00390625" style="0" customWidth="1"/>
  </cols>
  <sheetData>
    <row r="2" spans="3:10" ht="12.75">
      <c r="C2" s="1"/>
      <c r="D2" s="1" t="s">
        <v>24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5" ht="12.75" customHeight="1">
      <c r="A6" s="23" t="s">
        <v>18</v>
      </c>
      <c r="B6" s="26" t="s">
        <v>0</v>
      </c>
      <c r="C6" s="26" t="s">
        <v>1</v>
      </c>
      <c r="D6" s="26" t="s">
        <v>2</v>
      </c>
      <c r="E6" s="29" t="s">
        <v>7</v>
      </c>
      <c r="F6" s="30"/>
      <c r="G6" s="31"/>
      <c r="H6" s="8"/>
      <c r="I6" s="18" t="s">
        <v>10</v>
      </c>
      <c r="J6" s="12" t="s">
        <v>6</v>
      </c>
      <c r="K6" s="12" t="s">
        <v>8</v>
      </c>
      <c r="L6" s="12" t="s">
        <v>9</v>
      </c>
      <c r="M6" s="12" t="s">
        <v>22</v>
      </c>
      <c r="N6" s="12" t="s">
        <v>19</v>
      </c>
      <c r="O6" s="10" t="s">
        <v>23</v>
      </c>
    </row>
    <row r="7" spans="1:15" ht="12.75" customHeight="1">
      <c r="A7" s="24"/>
      <c r="B7" s="27"/>
      <c r="C7" s="27"/>
      <c r="D7" s="27"/>
      <c r="E7" s="15" t="s">
        <v>3</v>
      </c>
      <c r="F7" s="15" t="s">
        <v>4</v>
      </c>
      <c r="G7" s="32" t="s">
        <v>17</v>
      </c>
      <c r="H7" s="15" t="s">
        <v>5</v>
      </c>
      <c r="I7" s="19"/>
      <c r="J7" s="13"/>
      <c r="K7" s="13"/>
      <c r="L7" s="13"/>
      <c r="M7" s="21"/>
      <c r="N7" s="13"/>
      <c r="O7" s="11"/>
    </row>
    <row r="8" spans="1:15" ht="12.75">
      <c r="A8" s="24"/>
      <c r="B8" s="27"/>
      <c r="C8" s="27"/>
      <c r="D8" s="27"/>
      <c r="E8" s="16"/>
      <c r="F8" s="16"/>
      <c r="G8" s="33"/>
      <c r="H8" s="16"/>
      <c r="I8" s="19"/>
      <c r="J8" s="13"/>
      <c r="K8" s="13"/>
      <c r="L8" s="13"/>
      <c r="M8" s="21"/>
      <c r="N8" s="13"/>
      <c r="O8" s="11"/>
    </row>
    <row r="9" spans="1:15" ht="12.75">
      <c r="A9" s="25"/>
      <c r="B9" s="28"/>
      <c r="C9" s="28"/>
      <c r="D9" s="28"/>
      <c r="E9" s="17"/>
      <c r="F9" s="17"/>
      <c r="G9" s="34"/>
      <c r="H9" s="17"/>
      <c r="I9" s="20"/>
      <c r="J9" s="14"/>
      <c r="K9" s="14"/>
      <c r="L9" s="14"/>
      <c r="M9" s="22"/>
      <c r="N9" s="14"/>
      <c r="O9" s="11"/>
    </row>
    <row r="10" spans="1:16" ht="12.75">
      <c r="A10" s="2" t="s">
        <v>25</v>
      </c>
      <c r="B10" s="3"/>
      <c r="C10" s="3"/>
      <c r="D10" s="3">
        <v>1189841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7"/>
    </row>
    <row r="11" spans="1:16" ht="12.75">
      <c r="A11" s="2" t="s">
        <v>11</v>
      </c>
      <c r="B11" s="3">
        <v>179414</v>
      </c>
      <c r="C11" s="3">
        <v>157706</v>
      </c>
      <c r="D11" s="3">
        <f>D10+B11-C11</f>
        <v>1211549</v>
      </c>
      <c r="E11" s="3">
        <v>11697.17</v>
      </c>
      <c r="F11" s="3">
        <v>15103.2</v>
      </c>
      <c r="G11" s="3">
        <v>0</v>
      </c>
      <c r="H11" s="3">
        <v>0</v>
      </c>
      <c r="I11" s="6">
        <v>25220</v>
      </c>
      <c r="J11" s="3">
        <v>24320.93</v>
      </c>
      <c r="K11" s="3">
        <v>13277.92</v>
      </c>
      <c r="L11" s="3">
        <v>18868.63</v>
      </c>
      <c r="M11" s="3">
        <f>30751+1634.64+10540.5</f>
        <v>42926.14</v>
      </c>
      <c r="N11" s="3">
        <v>6292.3</v>
      </c>
      <c r="O11" s="3"/>
      <c r="P11" s="7">
        <f>E11+F11+G11+H11+I11+J11+K11+L11+M11+N11</f>
        <v>157706.28999999998</v>
      </c>
    </row>
    <row r="12" spans="1:16" ht="12.75">
      <c r="A12" s="2" t="s">
        <v>12</v>
      </c>
      <c r="B12" s="3">
        <v>254679</v>
      </c>
      <c r="C12" s="3">
        <v>199712</v>
      </c>
      <c r="D12" s="3">
        <f aca="true" t="shared" si="0" ref="D12:D19">D11+B12-C12</f>
        <v>1266516</v>
      </c>
      <c r="E12" s="3">
        <v>11983.61</v>
      </c>
      <c r="F12" s="3">
        <v>15754.2</v>
      </c>
      <c r="G12" s="3">
        <v>0</v>
      </c>
      <c r="H12" s="3">
        <v>0</v>
      </c>
      <c r="I12" s="3">
        <v>25220</v>
      </c>
      <c r="J12" s="3">
        <v>58192.12</v>
      </c>
      <c r="K12" s="3">
        <v>14875.27</v>
      </c>
      <c r="L12" s="3">
        <v>22262.98</v>
      </c>
      <c r="M12" s="3">
        <f>32288.55+1679.21+8855.26</f>
        <v>42823.020000000004</v>
      </c>
      <c r="N12" s="3">
        <v>8600.71</v>
      </c>
      <c r="O12" s="3"/>
      <c r="P12" s="7">
        <f aca="true" t="shared" si="1" ref="P12:P18">E12+F12+G12+H12+I12+J12+K12+L12+M12+N12</f>
        <v>199711.91</v>
      </c>
    </row>
    <row r="13" spans="1:16" ht="12.75">
      <c r="A13" s="2" t="s">
        <v>13</v>
      </c>
      <c r="B13" s="3">
        <v>234429</v>
      </c>
      <c r="C13" s="3">
        <v>160924</v>
      </c>
      <c r="D13" s="3">
        <f t="shared" si="0"/>
        <v>1340021</v>
      </c>
      <c r="E13" s="3">
        <v>11983.61</v>
      </c>
      <c r="F13" s="3">
        <v>3102.67</v>
      </c>
      <c r="G13" s="3">
        <v>0</v>
      </c>
      <c r="H13" s="3">
        <v>597.4</v>
      </c>
      <c r="I13" s="3">
        <v>25220</v>
      </c>
      <c r="J13" s="3">
        <v>24599.46</v>
      </c>
      <c r="K13" s="3">
        <v>15873.61</v>
      </c>
      <c r="L13" s="3">
        <v>30249.7</v>
      </c>
      <c r="M13" s="3">
        <f>32288.55+1679.21+8855.26</f>
        <v>42823.020000000004</v>
      </c>
      <c r="N13" s="3">
        <v>6474.33</v>
      </c>
      <c r="O13" s="3"/>
      <c r="P13" s="7">
        <f t="shared" si="1"/>
        <v>160923.8</v>
      </c>
    </row>
    <row r="14" spans="1:16" ht="12.75">
      <c r="A14" s="2" t="s">
        <v>14</v>
      </c>
      <c r="B14" s="3">
        <v>200279</v>
      </c>
      <c r="C14" s="3">
        <v>159116</v>
      </c>
      <c r="D14" s="3">
        <f t="shared" si="0"/>
        <v>1381184</v>
      </c>
      <c r="E14" s="3">
        <v>11983.61</v>
      </c>
      <c r="F14" s="3">
        <v>3102.67</v>
      </c>
      <c r="G14" s="3">
        <v>0</v>
      </c>
      <c r="H14" s="3">
        <v>0</v>
      </c>
      <c r="I14" s="3">
        <v>25220</v>
      </c>
      <c r="J14" s="3">
        <v>40459.49</v>
      </c>
      <c r="K14" s="3">
        <v>7886.89</v>
      </c>
      <c r="L14" s="3">
        <v>21264.64</v>
      </c>
      <c r="M14" s="3">
        <f>32288.55+1679.21+8855.26</f>
        <v>42823.020000000004</v>
      </c>
      <c r="N14" s="3">
        <v>6375.2</v>
      </c>
      <c r="O14" s="3"/>
      <c r="P14" s="7">
        <f t="shared" si="1"/>
        <v>159115.52000000002</v>
      </c>
    </row>
    <row r="15" spans="1:16" ht="12.75">
      <c r="A15" s="2" t="s">
        <v>20</v>
      </c>
      <c r="B15" s="3">
        <v>200279</v>
      </c>
      <c r="C15" s="3">
        <v>141757</v>
      </c>
      <c r="D15" s="3">
        <f t="shared" si="0"/>
        <v>1439706</v>
      </c>
      <c r="E15" s="3">
        <v>11983.61</v>
      </c>
      <c r="F15" s="3">
        <v>3102.67</v>
      </c>
      <c r="G15" s="3">
        <v>0</v>
      </c>
      <c r="H15" s="3">
        <v>0</v>
      </c>
      <c r="I15" s="3">
        <v>25220</v>
      </c>
      <c r="J15" s="3">
        <v>19459.83</v>
      </c>
      <c r="K15" s="3">
        <v>11480.91</v>
      </c>
      <c r="L15" s="3">
        <v>22262.98</v>
      </c>
      <c r="M15" s="3">
        <f>32288.55+1679.21+8855.26</f>
        <v>42823.020000000004</v>
      </c>
      <c r="N15" s="3">
        <v>5423.58</v>
      </c>
      <c r="O15" s="3"/>
      <c r="P15" s="7">
        <f t="shared" si="1"/>
        <v>141756.6</v>
      </c>
    </row>
    <row r="16" spans="1:16" ht="12.75">
      <c r="A16" s="2" t="s">
        <v>21</v>
      </c>
      <c r="B16" s="3">
        <v>216514</v>
      </c>
      <c r="C16" s="3">
        <v>209707</v>
      </c>
      <c r="D16" s="3">
        <f t="shared" si="0"/>
        <v>1446513</v>
      </c>
      <c r="E16" s="3">
        <v>11983.61</v>
      </c>
      <c r="F16" s="3">
        <v>3102.67</v>
      </c>
      <c r="G16" s="3">
        <v>0</v>
      </c>
      <c r="H16" s="3">
        <v>0</v>
      </c>
      <c r="I16" s="3">
        <v>25220</v>
      </c>
      <c r="J16" s="3">
        <v>83685.5</v>
      </c>
      <c r="K16" s="3">
        <v>11480.91</v>
      </c>
      <c r="L16" s="3">
        <v>22262.98</v>
      </c>
      <c r="M16" s="3">
        <f>32288.55+1679.21+8855.26</f>
        <v>42823.020000000004</v>
      </c>
      <c r="N16" s="3">
        <v>9148.67</v>
      </c>
      <c r="O16" s="3"/>
      <c r="P16" s="7">
        <f t="shared" si="1"/>
        <v>209707.36000000002</v>
      </c>
    </row>
    <row r="17" spans="1:16" ht="12.75">
      <c r="A17" s="2" t="s">
        <v>15</v>
      </c>
      <c r="B17" s="3">
        <v>197102</v>
      </c>
      <c r="C17" s="3">
        <v>168291</v>
      </c>
      <c r="D17" s="3">
        <f t="shared" si="0"/>
        <v>1475324</v>
      </c>
      <c r="E17" s="3">
        <v>12932.77</v>
      </c>
      <c r="F17" s="3">
        <v>16027.62</v>
      </c>
      <c r="G17" s="3">
        <v>0</v>
      </c>
      <c r="H17" s="3">
        <v>477.92</v>
      </c>
      <c r="I17" s="3">
        <v>25220</v>
      </c>
      <c r="J17" s="3">
        <v>27877.64</v>
      </c>
      <c r="K17" s="3">
        <v>10482.57</v>
      </c>
      <c r="L17" s="3">
        <v>23460.99</v>
      </c>
      <c r="M17" s="3">
        <f>33959.8+1679.21+9417.02</f>
        <v>45056.03</v>
      </c>
      <c r="N17" s="3">
        <v>6755.81</v>
      </c>
      <c r="O17" s="3"/>
      <c r="P17" s="7">
        <f t="shared" si="1"/>
        <v>168291.34999999998</v>
      </c>
    </row>
    <row r="18" spans="1:16" ht="25.5" customHeight="1">
      <c r="A18" s="9" t="s">
        <v>26</v>
      </c>
      <c r="B18" s="6">
        <v>624752</v>
      </c>
      <c r="C18" s="6">
        <v>519547</v>
      </c>
      <c r="D18" s="6">
        <f t="shared" si="0"/>
        <v>1580529</v>
      </c>
      <c r="E18" s="3">
        <v>35199.57</v>
      </c>
      <c r="F18" s="3">
        <v>47562.06</v>
      </c>
      <c r="G18" s="3">
        <v>0</v>
      </c>
      <c r="H18" s="3">
        <v>597.4</v>
      </c>
      <c r="I18" s="3">
        <f>3*25220</f>
        <v>75660</v>
      </c>
      <c r="J18" s="6">
        <v>88180.7</v>
      </c>
      <c r="K18" s="6">
        <v>37537.58</v>
      </c>
      <c r="L18" s="6">
        <v>78569.36</v>
      </c>
      <c r="M18" s="3">
        <f>101879.4+5037.63+28251.06</f>
        <v>135168.09</v>
      </c>
      <c r="N18" s="6">
        <v>21071.79</v>
      </c>
      <c r="O18" s="6"/>
      <c r="P18" s="7">
        <f t="shared" si="1"/>
        <v>519546.55</v>
      </c>
    </row>
    <row r="19" spans="1:16" ht="27.75" customHeight="1">
      <c r="A19" s="9" t="s">
        <v>27</v>
      </c>
      <c r="B19" s="6">
        <v>424007</v>
      </c>
      <c r="C19" s="6">
        <v>863887</v>
      </c>
      <c r="D19" s="6">
        <f t="shared" si="0"/>
        <v>1140649</v>
      </c>
      <c r="E19" s="3">
        <v>23967.22</v>
      </c>
      <c r="F19" s="3">
        <v>35440.44</v>
      </c>
      <c r="G19" s="3">
        <v>10981.74</v>
      </c>
      <c r="H19" s="6">
        <v>597.4</v>
      </c>
      <c r="I19" s="6">
        <v>50440</v>
      </c>
      <c r="J19" s="6">
        <v>506302.21</v>
      </c>
      <c r="K19" s="6">
        <v>28053.35</v>
      </c>
      <c r="L19" s="6">
        <v>53211.52</v>
      </c>
      <c r="M19" s="3">
        <f>67919.6+3358.42+18834.04</f>
        <v>90112.06</v>
      </c>
      <c r="N19" s="6">
        <v>42418.69</v>
      </c>
      <c r="O19" s="6">
        <v>22362.82</v>
      </c>
      <c r="P19" s="7">
        <f>E19+F19+G19+H19+I19+J19+K19+L19+M19+N19+O19</f>
        <v>863887.4499999998</v>
      </c>
    </row>
    <row r="20" spans="1:16" ht="12.75">
      <c r="A20" s="5" t="s">
        <v>16</v>
      </c>
      <c r="B20" s="5">
        <f>SUM(B11:B19)</f>
        <v>2531455</v>
      </c>
      <c r="C20" s="5">
        <f>SUM(C11:C19)</f>
        <v>2580647</v>
      </c>
      <c r="D20" s="5"/>
      <c r="E20" s="5">
        <f aca="true" t="shared" si="2" ref="E20:N20">SUM(E11:E19)</f>
        <v>143714.78</v>
      </c>
      <c r="F20" s="5">
        <f t="shared" si="2"/>
        <v>142298.2</v>
      </c>
      <c r="G20" s="5">
        <f t="shared" si="2"/>
        <v>10981.74</v>
      </c>
      <c r="H20" s="5">
        <f t="shared" si="2"/>
        <v>2270.12</v>
      </c>
      <c r="I20" s="5">
        <f t="shared" si="2"/>
        <v>302640</v>
      </c>
      <c r="J20" s="5">
        <f t="shared" si="2"/>
        <v>873077.8800000001</v>
      </c>
      <c r="K20" s="5">
        <f t="shared" si="2"/>
        <v>150949.01</v>
      </c>
      <c r="L20" s="5">
        <f t="shared" si="2"/>
        <v>292413.78</v>
      </c>
      <c r="M20" s="5">
        <f t="shared" si="2"/>
        <v>527377.4199999999</v>
      </c>
      <c r="N20" s="5">
        <f t="shared" si="2"/>
        <v>112561.07999999999</v>
      </c>
      <c r="O20" s="5">
        <f>O19</f>
        <v>22362.82</v>
      </c>
      <c r="P20" s="7">
        <f>E20+F20+G20+H20+I20+J20+K20+L20+M20+N20+O20</f>
        <v>2580646.83</v>
      </c>
    </row>
  </sheetData>
  <sheetProtection/>
  <mergeCells count="16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O6:O9"/>
    <mergeCell ref="L6:L9"/>
    <mergeCell ref="N6:N9"/>
    <mergeCell ref="H7:H9"/>
    <mergeCell ref="I6:I9"/>
    <mergeCell ref="J6:J9"/>
    <mergeCell ref="M6:M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2014-02-27T11:26:06Z</cp:lastPrinted>
  <dcterms:created xsi:type="dcterms:W3CDTF">2012-09-02T06:37:17Z</dcterms:created>
  <dcterms:modified xsi:type="dcterms:W3CDTF">2022-03-15T06:10:10Z</dcterms:modified>
  <cp:category/>
  <cp:version/>
  <cp:contentType/>
  <cp:contentStatus/>
</cp:coreProperties>
</file>