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<sst xmlns="http://schemas.openxmlformats.org/spreadsheetml/2006/main" count="162" uniqueCount="139">
  <si>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</si>
  <si>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</si>
  <si>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</si>
  <si>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</si>
  <si>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</si>
  <si>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</si>
  <si>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</si>
  <si>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</si>
  <si>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</si>
  <si>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</si>
  <si>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</si>
  <si>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</si>
  <si>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</si>
  <si>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</si>
  <si>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</si>
  <si>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</si>
  <si>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</si>
  <si>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</si>
  <si>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</si>
  <si>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</si>
  <si>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</si>
  <si>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</si>
  <si>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</si>
  <si>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</si>
  <si>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</si>
  <si>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</si>
  <si>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</si>
  <si>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</si>
  <si>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</si>
  <si>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</si>
  <si>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</si>
  <si>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</si>
  <si>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</si>
  <si>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</si>
  <si>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</si>
  <si>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</si>
  <si>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</si>
  <si>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</si>
  <si>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</si>
  <si>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</si>
  <si>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</si>
  <si>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</si>
  <si>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</si>
  <si>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</si>
  <si>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</si>
  <si>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</si>
  <si>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</si>
  <si>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</si>
  <si>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</si>
  <si>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</si>
  <si>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</si>
  <si>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</si>
  <si>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</si>
  <si>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</si>
  <si>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</si>
  <si>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</si>
  <si>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</si>
  <si>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</si>
  <si>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</si>
  <si>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</si>
  <si>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</si>
  <si>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</si>
  <si>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</si>
  <si>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</si>
  <si>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</si>
  <si>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</si>
  <si>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</si>
  <si>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</si>
  <si>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</si>
  <si>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</si>
  <si>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</si>
  <si>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</si>
  <si>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</si>
  <si>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</si>
  <si>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</si>
  <si>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</si>
  <si>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</si>
  <si>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</si>
  <si>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</si>
  <si>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</si>
  <si>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</si>
  <si>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</si>
  <si>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</si>
  <si>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</si>
  <si>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</si>
  <si>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</si>
  <si>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</si>
  <si>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</si>
  <si>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</si>
  <si>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</si>
  <si>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</si>
  <si>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</si>
  <si>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</si>
  <si>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</si>
  <si>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</si>
  <si>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</si>
  <si>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</si>
  <si>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</si>
  <si>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</si>
  <si>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</si>
  <si>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</si>
  <si>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</si>
  <si>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</si>
  <si>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</si>
  <si>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</si>
  <si>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</si>
  <si>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</si>
  <si>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</si>
  <si>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</si>
  <si>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</si>
  <si>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</si>
  <si>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</si>
  <si>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</si>
  <si>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</si>
  <si>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</si>
  <si>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</si>
  <si>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</si>
  <si>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</si>
  <si>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</si>
  <si>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</si>
  <si>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</si>
  <si>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</si>
  <si>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</si>
  <si>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</si>
  <si>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</si>
  <si>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</si>
  <si>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</si>
  <si>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</si>
  <si>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</si>
  <si>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</si>
  <si>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</si>
  <si>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</si>
  <si>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января</t>
  </si>
  <si>
    <t>2021г.</t>
  </si>
  <si>
    <t>за   январь  2021 г.</t>
  </si>
  <si>
    <t>ост.на 01.02</t>
  </si>
  <si>
    <t xml:space="preserve">смена ламп (13шт) </t>
  </si>
  <si>
    <t>лампа</t>
  </si>
  <si>
    <t>13шт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</si>
</sst>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35" sqref="M3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6.55</v>
      </c>
      <c r="M20" s="33">
        <f>SUM(M6:M19)</f>
        <v>1365.9798894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f>0.13*7.1</f>
        <v>0.9229999999999999</v>
      </c>
      <c r="M24" s="32">
        <f aca="true" t="shared" si="1" ref="M24:M29">L24*160.174*1.302*1.15</f>
        <v>221.36173337459996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0.9229999999999999</v>
      </c>
      <c r="M30" s="33">
        <f>SUM(M24:M29)</f>
        <v>221.36173337459996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f>13*17.4</f>
        <v>226.2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/>
      <c r="L35" s="25"/>
      <c r="M35" s="25"/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f>54694.09+220.89</f>
        <v>54914.979999999996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45679.65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0.8318249410270204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47999.770000000004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/>
      <c r="K48" s="20"/>
      <c r="L48" s="30" t="s">
        <v>64</v>
      </c>
      <c r="M48" s="33">
        <f>SUM(M34:M47)</f>
        <v>226.2</v>
      </c>
    </row>
    <row r="49" spans="1:6" ht="12.75">
      <c r="A49" s="6" t="s">
        <v>15</v>
      </c>
      <c r="F49" s="11">
        <f>3000*1.302</f>
        <v>3906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11844.97104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300307</v>
      </c>
      <c r="D57">
        <v>224780.8</v>
      </c>
      <c r="E57">
        <v>3473</v>
      </c>
      <c r="F57" s="34">
        <f>C57/D57*E57</f>
        <v>4639.925700949548</v>
      </c>
    </row>
    <row r="58" spans="1:6" ht="12.75">
      <c r="A58" t="s">
        <v>20</v>
      </c>
      <c r="F58" s="34">
        <f>M20</f>
        <v>1365.9798894</v>
      </c>
    </row>
    <row r="59" spans="1:6" ht="12.75">
      <c r="A59" t="s">
        <v>21</v>
      </c>
      <c r="F59" s="11">
        <f>M30</f>
        <v>221.36173337459996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M48</f>
        <v>226.2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0.36</v>
      </c>
      <c r="E64" t="s">
        <v>14</v>
      </c>
      <c r="F64" s="11">
        <f>B64*D64</f>
        <v>1250.28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7703.7473237241475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1.09</v>
      </c>
      <c r="E72" t="s">
        <v>14</v>
      </c>
      <c r="F72" s="11">
        <f>B72*D72</f>
        <v>3785.57</v>
      </c>
    </row>
    <row r="73" spans="1:6" ht="12.75">
      <c r="A73" s="4" t="s">
        <v>29</v>
      </c>
      <c r="F73" s="31">
        <f>F69+F72</f>
        <v>4619.09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1.89</v>
      </c>
      <c r="E76" t="s">
        <v>14</v>
      </c>
      <c r="F76" s="11">
        <f>B76*D76</f>
        <v>6563.969999999999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6563.969999999999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30731.778363724145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1782.4431450960003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f>2088.93+397.04</f>
        <v>2485.97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38103.91150882015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44197</v>
      </c>
      <c r="C86" s="39">
        <v>-317157</v>
      </c>
      <c r="D86" s="42">
        <f>F43</f>
        <v>47999.770000000004</v>
      </c>
      <c r="E86" s="42">
        <f>F84</f>
        <v>38103.91150882015</v>
      </c>
      <c r="F86" s="43">
        <f>C86+D86-E86</f>
        <v>-307261.1415088201</v>
      </c>
    </row>
    <row r="88" spans="1:6" ht="13.5" thickBot="1">
      <c r="A88" t="s">
        <v>111</v>
      </c>
      <c r="C88" s="48">
        <v>44197</v>
      </c>
      <c r="D88" s="8" t="s">
        <v>112</v>
      </c>
      <c r="E88" s="48">
        <v>44227</v>
      </c>
      <c r="F88" t="s">
        <v>113</v>
      </c>
    </row>
    <row r="89" spans="1:7" ht="13.5" thickBot="1">
      <c r="A89" t="s">
        <v>114</v>
      </c>
      <c r="F89" s="49">
        <f>E86</f>
        <v>38103.91150882015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2021-04-20T08:11:23Z</dcterms:modified>
  <cp:category/>
  <cp:version/>
  <cp:contentType/>
  <cp:contentStatus/>
</cp:coreProperties>
</file>