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<sst xmlns="http://schemas.openxmlformats.org/spreadsheetml/2006/main" count="166" uniqueCount="142">
  <si>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</si>
  <si>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</si>
  <si>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</si>
  <si>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</si>
  <si>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</si>
  <si>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</si>
  <si>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</si>
  <si>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</si>
  <si>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</si>
  <si>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</si>
  <si>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</si>
  <si>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</si>
  <si>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</si>
  <si>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</si>
  <si>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</si>
  <si>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</si>
  <si>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</si>
  <si>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</si>
  <si>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</si>
  <si>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</si>
  <si>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</si>
  <si>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</si>
  <si>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</si>
  <si>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</si>
  <si>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</si>
  <si>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</si>
  <si>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</si>
  <si>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</si>
  <si>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</si>
  <si>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</si>
  <si>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</si>
  <si>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</si>
  <si>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</si>
  <si>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</si>
  <si>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</si>
  <si>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</si>
  <si>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</si>
  <si>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</si>
  <si>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</si>
  <si>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</si>
  <si>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</si>
  <si>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</si>
  <si>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</si>
  <si>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</si>
  <si>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</si>
  <si>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</si>
  <si>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</si>
  <si>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</si>
  <si>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</si>
  <si>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</si>
  <si>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</si>
  <si>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</si>
  <si>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</si>
  <si>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</si>
  <si>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</si>
  <si>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</si>
  <si>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</si>
  <si>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</si>
  <si>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</si>
  <si>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</si>
  <si>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</si>
  <si>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</si>
  <si>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</si>
  <si>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</si>
  <si>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</si>
  <si>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</si>
  <si>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</si>
  <si>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</si>
  <si>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</si>
  <si>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</si>
  <si>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</si>
  <si>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</si>
  <si>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</si>
  <si>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</si>
  <si>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</si>
  <si>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</si>
  <si>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</si>
  <si>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</si>
  <si>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</si>
  <si>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</si>
  <si>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</si>
  <si>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</si>
  <si>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</si>
  <si>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</si>
  <si>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</si>
  <si>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</si>
  <si>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</si>
  <si>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</si>
  <si>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</si>
  <si>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</si>
  <si>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</si>
  <si>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</si>
  <si>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</si>
  <si>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</si>
  <si>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</si>
  <si>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</si>
  <si>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</si>
  <si>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</si>
  <si>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</si>
  <si>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</si>
  <si>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</si>
  <si>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</si>
  <si>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</si>
  <si>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</si>
  <si>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</si>
  <si>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</si>
  <si>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</si>
  <si>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</si>
  <si>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</si>
  <si>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</si>
  <si>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</si>
  <si>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</si>
  <si>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</si>
  <si>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</si>
  <si>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</si>
  <si>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</si>
  <si>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</si>
  <si>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</si>
  <si>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</si>
  <si>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</si>
  <si>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</si>
  <si>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</si>
  <si>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</si>
  <si>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</si>
  <si>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</si>
  <si>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</si>
  <si>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</si>
  <si>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</si>
  <si>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</si>
  <si>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</si>
  <si>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</si>
  <si>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</si>
  <si>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</si>
  <si>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</si>
  <si>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</si>
  <si>
    <t>работа по договору</t>
  </si>
  <si>
    <t>вышка</t>
  </si>
  <si>
    <t>2ч.</t>
  </si>
  <si>
    <t>1ч.</t>
  </si>
  <si>
    <t>смена замка (1шт) эл.щит.</t>
  </si>
  <si>
    <t>замок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</si>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</sst>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2.86</v>
      </c>
      <c r="M20" s="34">
        <f>SUM(M6:M19)</f>
        <v>596.4431272800001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/>
      <c r="M24" s="33">
        <v>3564</v>
      </c>
    </row>
    <row r="25" spans="1:13" ht="12.75">
      <c r="A25" t="s">
        <v>106</v>
      </c>
      <c r="J25" s="20">
        <v>2</v>
      </c>
      <c r="K25" s="20" t="s">
        <v>139</v>
      </c>
      <c r="L25" s="47">
        <v>1.07</v>
      </c>
      <c r="M25" s="33">
        <f aca="true" t="shared" si="1" ref="M25:M35">L25*160.174*1.302*1.15</f>
        <v>256.61652731400005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1.07</v>
      </c>
      <c r="M36" s="34">
        <f>SUM(M24:M35)</f>
        <v>3820.616527314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52016.94</v>
      </c>
      <c r="J40" s="20">
        <v>1</v>
      </c>
      <c r="K40" s="20" t="s">
        <v>136</v>
      </c>
      <c r="L40" s="25" t="s">
        <v>137</v>
      </c>
      <c r="M40" s="25">
        <f>2*1484</f>
        <v>2968</v>
      </c>
    </row>
    <row r="41" spans="1:13" ht="12.75">
      <c r="A41" t="s">
        <v>7</v>
      </c>
      <c r="F41" s="11">
        <v>54181.21</v>
      </c>
      <c r="J41" s="20">
        <v>2</v>
      </c>
      <c r="K41" s="20" t="s">
        <v>136</v>
      </c>
      <c r="L41" s="25" t="s">
        <v>138</v>
      </c>
      <c r="M41" s="25">
        <v>1378</v>
      </c>
    </row>
    <row r="42" spans="2:13" ht="12.75">
      <c r="B42" t="s">
        <v>8</v>
      </c>
      <c r="F42" s="9">
        <f>F41/F40</f>
        <v>1.0416070226353185</v>
      </c>
      <c r="J42" s="20">
        <v>3</v>
      </c>
      <c r="K42" s="20" t="s">
        <v>140</v>
      </c>
      <c r="L42" s="25" t="s">
        <v>141</v>
      </c>
      <c r="M42" s="25">
        <v>289.41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55231.21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5838*1.302</f>
        <v>7601.076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2182*1.302</f>
        <v>2840.964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10442.04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3307.8</v>
      </c>
      <c r="F58" s="35">
        <f>C58/D58*E58</f>
        <v>4483.67324344428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596.4431272800001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4635.41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0.33</v>
      </c>
      <c r="E65" t="s">
        <v>14</v>
      </c>
      <c r="F65" s="11">
        <f>B65*D65</f>
        <v>1091.574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10807.100370724282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4635.41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1.35</v>
      </c>
      <c r="E73" t="s">
        <v>14</v>
      </c>
      <c r="F73" s="11">
        <f>B73*D73</f>
        <v>4465.530000000001</v>
      </c>
    </row>
    <row r="74" spans="1:6" ht="12.75">
      <c r="A74" s="4" t="s">
        <v>29</v>
      </c>
      <c r="F74" s="32">
        <f>F70+F73</f>
        <v>5259.402000000001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3.03</v>
      </c>
      <c r="E77" t="s">
        <v>14</v>
      </c>
      <c r="F77" s="11">
        <f>B77*D77</f>
        <v>10022.634</v>
      </c>
    </row>
    <row r="78" spans="1:6" ht="12.75">
      <c r="A78" s="4" t="s">
        <v>31</v>
      </c>
      <c r="F78" s="32">
        <f>SUM(F77)</f>
        <v>10022.634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36646.176370724286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2125.4782295020086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17103.03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56205.25460022629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44256</v>
      </c>
      <c r="C87" s="40">
        <v>249310</v>
      </c>
      <c r="D87" s="44">
        <f>F44</f>
        <v>55231.21</v>
      </c>
      <c r="E87" s="44">
        <f>F85</f>
        <v>56205.25460022629</v>
      </c>
      <c r="F87" s="42">
        <f>C87+D87-E87</f>
        <v>248335.95539977372</v>
      </c>
    </row>
    <row r="89" spans="1:6" ht="13.5" thickBot="1">
      <c r="A89" t="s">
        <v>111</v>
      </c>
      <c r="C89" s="51">
        <v>44256</v>
      </c>
      <c r="D89" s="8" t="s">
        <v>112</v>
      </c>
      <c r="E89" s="51">
        <v>44286</v>
      </c>
      <c r="F89" t="s">
        <v>113</v>
      </c>
    </row>
    <row r="90" spans="1:7" ht="13.5" thickBot="1">
      <c r="A90" t="s">
        <v>114</v>
      </c>
      <c r="F90" s="52">
        <f>E87</f>
        <v>56205.25460022629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2017-08-21T12:42:48Z</cp:lastPrinted>
  <dcterms:created xsi:type="dcterms:W3CDTF">2008-08-18T07:30:19Z</dcterms:created>
  <dcterms:modified xsi:type="dcterms:W3CDTF">2021-06-28T11:13:21Z</dcterms:modified>
  <cp:category/>
  <cp:version/>
  <cp:contentType/>
  <cp:contentStatus/>
</cp:coreProperties>
</file>