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<sst xmlns="http://schemas.openxmlformats.org/spreadsheetml/2006/main" count="27" uniqueCount="27">
  <si>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</si>
  <si>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</si>
  <si>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</si>
  <si>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</si>
  <si>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</si>
  <si>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</si>
  <si>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</si>
  <si>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</si>
  <si>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</si>
  <si>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</si>
  <si>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</si>
  <si>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</si>
  <si>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</si>
  <si>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</si>
  <si>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</si>
  <si>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</si>
  <si>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</si>
  <si>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</si>
  <si>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</si>
  <si>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</si>
  <si>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</si>
  <si>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</si>
  <si>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</si>
  <si>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2021 год по ул. Белякова д.6 </t>
  </si>
  <si>
    <t>на 01.01.21</t>
  </si>
  <si>
    <t>август-октябрь</t>
  </si>
  <si>
    <t>ноябрь-декабрь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</si>
</sst>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875" style="0" customWidth="1"/>
    <col min="7" max="7" width="6.125" style="0" customWidth="1"/>
    <col min="8" max="8" width="7.125" style="0" customWidth="1"/>
    <col min="9" max="9" width="7.25390625" style="0" customWidth="1"/>
  </cols>
  <sheetData>
    <row r="2" spans="3:10" ht="12.75">
      <c r="C2" s="1"/>
      <c r="D2" s="1" t="s">
        <v>23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20" t="s">
        <v>17</v>
      </c>
      <c r="B6" s="23" t="s">
        <v>0</v>
      </c>
      <c r="C6" s="23" t="s">
        <v>1</v>
      </c>
      <c r="D6" s="23" t="s">
        <v>2</v>
      </c>
      <c r="E6" s="26" t="s">
        <v>7</v>
      </c>
      <c r="F6" s="27"/>
      <c r="G6" s="28"/>
      <c r="H6" s="8"/>
      <c r="I6" s="10" t="s">
        <v>21</v>
      </c>
      <c r="J6" s="10" t="s">
        <v>6</v>
      </c>
      <c r="K6" s="10" t="s">
        <v>8</v>
      </c>
      <c r="L6" s="10" t="s">
        <v>9</v>
      </c>
      <c r="M6" s="10" t="s">
        <v>18</v>
      </c>
      <c r="N6" s="18" t="s">
        <v>22</v>
      </c>
    </row>
    <row r="7" spans="1:14" ht="12.75" customHeight="1">
      <c r="A7" s="21"/>
      <c r="B7" s="24"/>
      <c r="C7" s="24"/>
      <c r="D7" s="24"/>
      <c r="E7" s="13" t="s">
        <v>3</v>
      </c>
      <c r="F7" s="13" t="s">
        <v>4</v>
      </c>
      <c r="G7" s="29" t="s">
        <v>16</v>
      </c>
      <c r="H7" s="13" t="s">
        <v>5</v>
      </c>
      <c r="I7" s="16"/>
      <c r="J7" s="11"/>
      <c r="K7" s="11"/>
      <c r="L7" s="11"/>
      <c r="M7" s="11"/>
      <c r="N7" s="19"/>
    </row>
    <row r="8" spans="1:14" ht="12.75">
      <c r="A8" s="21"/>
      <c r="B8" s="24"/>
      <c r="C8" s="24"/>
      <c r="D8" s="24"/>
      <c r="E8" s="14"/>
      <c r="F8" s="14"/>
      <c r="G8" s="30"/>
      <c r="H8" s="14"/>
      <c r="I8" s="16"/>
      <c r="J8" s="11"/>
      <c r="K8" s="11"/>
      <c r="L8" s="11"/>
      <c r="M8" s="11"/>
      <c r="N8" s="19"/>
    </row>
    <row r="9" spans="1:14" ht="12.75">
      <c r="A9" s="22"/>
      <c r="B9" s="25"/>
      <c r="C9" s="25"/>
      <c r="D9" s="25"/>
      <c r="E9" s="15"/>
      <c r="F9" s="15"/>
      <c r="G9" s="31"/>
      <c r="H9" s="15"/>
      <c r="I9" s="17"/>
      <c r="J9" s="12"/>
      <c r="K9" s="12"/>
      <c r="L9" s="12"/>
      <c r="M9" s="12"/>
      <c r="N9" s="19"/>
    </row>
    <row r="10" spans="1:14" ht="12.75">
      <c r="A10" s="2" t="s">
        <v>24</v>
      </c>
      <c r="B10" s="3"/>
      <c r="C10" s="3"/>
      <c r="D10" s="3">
        <v>-707203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46428</v>
      </c>
      <c r="C11" s="3">
        <v>42837</v>
      </c>
      <c r="D11" s="3">
        <f>D10+B11-C11</f>
        <v>-703612</v>
      </c>
      <c r="E11" s="3">
        <v>970.77</v>
      </c>
      <c r="F11" s="3">
        <v>2708.16</v>
      </c>
      <c r="G11" s="3">
        <v>0</v>
      </c>
      <c r="H11" s="3">
        <v>0</v>
      </c>
      <c r="I11" s="3">
        <f>6881.6+226.47</f>
        <v>7108.070000000001</v>
      </c>
      <c r="J11" s="3">
        <v>20932.8</v>
      </c>
      <c r="K11" s="3">
        <v>3783.05</v>
      </c>
      <c r="L11" s="3">
        <v>5375.92</v>
      </c>
      <c r="M11" s="3">
        <v>1958.7</v>
      </c>
      <c r="N11" s="3"/>
      <c r="O11">
        <f>E11+F11+G11+H11+I11+J11+K11+L11+M11</f>
        <v>42837.469999999994</v>
      </c>
    </row>
    <row r="12" spans="1:15" ht="12.75">
      <c r="A12" s="2" t="s">
        <v>11</v>
      </c>
      <c r="B12" s="3">
        <v>49455</v>
      </c>
      <c r="C12" s="3">
        <v>89356</v>
      </c>
      <c r="D12" s="3">
        <f aca="true" t="shared" si="0" ref="D12:D19">D11+B12-C12</f>
        <v>-743513</v>
      </c>
      <c r="E12" s="3">
        <v>7310.73</v>
      </c>
      <c r="F12" s="3">
        <v>2182</v>
      </c>
      <c r="G12" s="3">
        <v>0</v>
      </c>
      <c r="H12" s="3">
        <v>0</v>
      </c>
      <c r="I12" s="3">
        <f>9326.73+226.47</f>
        <v>9553.199999999999</v>
      </c>
      <c r="J12" s="3">
        <v>55353.98</v>
      </c>
      <c r="K12" s="3">
        <v>4238.16</v>
      </c>
      <c r="L12" s="3">
        <v>6343.01</v>
      </c>
      <c r="M12" s="3">
        <v>4374.82</v>
      </c>
      <c r="N12" s="3"/>
      <c r="O12">
        <f aca="true" t="shared" si="1" ref="O12:O19">E12+F12+G12+H12+I12+J12+K12+L12+M12</f>
        <v>89355.9</v>
      </c>
    </row>
    <row r="13" spans="1:15" ht="12.75">
      <c r="A13" s="2" t="s">
        <v>12</v>
      </c>
      <c r="B13" s="3">
        <v>52279</v>
      </c>
      <c r="C13" s="3">
        <v>44024</v>
      </c>
      <c r="D13" s="3">
        <f t="shared" si="0"/>
        <v>-735258</v>
      </c>
      <c r="E13" s="3">
        <v>8612.73</v>
      </c>
      <c r="F13" s="3">
        <v>2840.96</v>
      </c>
      <c r="G13" s="3">
        <v>0</v>
      </c>
      <c r="H13" s="3">
        <v>0</v>
      </c>
      <c r="I13" s="3">
        <f>3018.75+226.47</f>
        <v>3245.22</v>
      </c>
      <c r="J13" s="3">
        <v>13948.77</v>
      </c>
      <c r="K13" s="3">
        <v>4522.6</v>
      </c>
      <c r="L13" s="3">
        <v>8618.53</v>
      </c>
      <c r="M13" s="3">
        <v>2235.53</v>
      </c>
      <c r="N13" s="3"/>
      <c r="O13">
        <f>E13+F13+G13+H13+I13+J13+K13+L13+M13</f>
        <v>44024.34</v>
      </c>
    </row>
    <row r="14" spans="1:15" ht="12.75">
      <c r="A14" s="2" t="s">
        <v>13</v>
      </c>
      <c r="B14" s="3">
        <v>39553</v>
      </c>
      <c r="C14" s="3">
        <v>30946</v>
      </c>
      <c r="D14" s="3">
        <f t="shared" si="0"/>
        <v>-726651</v>
      </c>
      <c r="E14" s="3">
        <v>8612.73</v>
      </c>
      <c r="F14" s="3">
        <v>2840.96</v>
      </c>
      <c r="G14" s="3">
        <v>0</v>
      </c>
      <c r="H14" s="3">
        <v>0</v>
      </c>
      <c r="I14" s="3">
        <f>4018.56+226.47</f>
        <v>4245.03</v>
      </c>
      <c r="J14" s="3">
        <v>5478.23</v>
      </c>
      <c r="K14" s="3">
        <v>2247.08</v>
      </c>
      <c r="L14" s="3">
        <v>6058.57</v>
      </c>
      <c r="M14" s="3">
        <v>1463.78</v>
      </c>
      <c r="N14" s="3"/>
      <c r="O14">
        <f t="shared" si="1"/>
        <v>30946.379999999997</v>
      </c>
    </row>
    <row r="15" spans="1:15" ht="12.75">
      <c r="A15" s="2" t="s">
        <v>19</v>
      </c>
      <c r="B15" s="3">
        <v>39553</v>
      </c>
      <c r="C15" s="3">
        <v>33041</v>
      </c>
      <c r="D15" s="3">
        <f t="shared" si="0"/>
        <v>-720139</v>
      </c>
      <c r="E15" s="3">
        <v>8612.73</v>
      </c>
      <c r="F15" s="3">
        <v>2840.96</v>
      </c>
      <c r="G15" s="3">
        <v>0</v>
      </c>
      <c r="H15" s="3">
        <v>0</v>
      </c>
      <c r="I15" s="3">
        <f>4018.56+226.47</f>
        <v>4245.03</v>
      </c>
      <c r="J15" s="3">
        <v>6149.63</v>
      </c>
      <c r="K15" s="3">
        <v>3271.06</v>
      </c>
      <c r="L15" s="3">
        <v>6343.01</v>
      </c>
      <c r="M15" s="3">
        <v>1578.61</v>
      </c>
      <c r="N15" s="3"/>
      <c r="O15">
        <f t="shared" si="1"/>
        <v>33041.03</v>
      </c>
    </row>
    <row r="16" spans="1:15" ht="12.75">
      <c r="A16" s="2" t="s">
        <v>20</v>
      </c>
      <c r="B16" s="3">
        <v>42639</v>
      </c>
      <c r="C16" s="3">
        <v>54925</v>
      </c>
      <c r="D16" s="3">
        <f t="shared" si="0"/>
        <v>-732425</v>
      </c>
      <c r="E16" s="3">
        <v>8612.73</v>
      </c>
      <c r="F16" s="3">
        <v>2840.96</v>
      </c>
      <c r="G16" s="3">
        <v>0</v>
      </c>
      <c r="H16" s="3">
        <v>0</v>
      </c>
      <c r="I16" s="3">
        <f>4018.56+226.47</f>
        <v>4245.03</v>
      </c>
      <c r="J16" s="3">
        <v>26833.97</v>
      </c>
      <c r="K16" s="3">
        <v>3271.06</v>
      </c>
      <c r="L16" s="3">
        <v>6343.01</v>
      </c>
      <c r="M16" s="3">
        <v>2778.3</v>
      </c>
      <c r="N16" s="3"/>
      <c r="O16">
        <f t="shared" si="1"/>
        <v>54925.060000000005</v>
      </c>
    </row>
    <row r="17" spans="1:15" ht="12.75">
      <c r="A17" s="2" t="s">
        <v>14</v>
      </c>
      <c r="B17" s="3">
        <v>56581</v>
      </c>
      <c r="C17" s="3">
        <v>99690</v>
      </c>
      <c r="D17" s="3">
        <f t="shared" si="0"/>
        <v>-775534</v>
      </c>
      <c r="E17" s="3">
        <v>12667.16</v>
      </c>
      <c r="F17" s="3">
        <v>2840.96</v>
      </c>
      <c r="G17" s="3">
        <v>0</v>
      </c>
      <c r="H17" s="3">
        <v>0</v>
      </c>
      <c r="I17" s="3">
        <f>23876+226.47</f>
        <v>24102.47</v>
      </c>
      <c r="J17" s="3">
        <v>46265.16</v>
      </c>
      <c r="K17" s="3">
        <v>2986.62</v>
      </c>
      <c r="L17" s="3">
        <v>6684.34</v>
      </c>
      <c r="M17" s="3">
        <v>4143.77</v>
      </c>
      <c r="N17" s="3"/>
      <c r="O17">
        <f t="shared" si="1"/>
        <v>99690.48</v>
      </c>
    </row>
    <row r="18" spans="1:15" ht="24.75" customHeight="1">
      <c r="A18" s="9" t="s">
        <v>25</v>
      </c>
      <c r="B18" s="6">
        <v>105530</v>
      </c>
      <c r="C18" s="7">
        <v>134652</v>
      </c>
      <c r="D18" s="3">
        <f t="shared" si="0"/>
        <v>-804656</v>
      </c>
      <c r="E18" s="3">
        <v>12661.95</v>
      </c>
      <c r="F18" s="3">
        <v>8522.89</v>
      </c>
      <c r="G18" s="3">
        <v>0</v>
      </c>
      <c r="H18" s="3">
        <v>0</v>
      </c>
      <c r="I18" s="3">
        <f>17515.24+679.41</f>
        <v>18194.65</v>
      </c>
      <c r="J18" s="7">
        <v>55807.69</v>
      </c>
      <c r="K18" s="7">
        <v>10694.94</v>
      </c>
      <c r="L18" s="7">
        <v>22385.43</v>
      </c>
      <c r="M18" s="7">
        <v>6384.23</v>
      </c>
      <c r="N18" s="7"/>
      <c r="O18">
        <f t="shared" si="1"/>
        <v>134651.78000000003</v>
      </c>
    </row>
    <row r="19" spans="1:15" ht="27.75" customHeight="1">
      <c r="A19" s="9" t="s">
        <v>26</v>
      </c>
      <c r="B19" s="6">
        <v>130954</v>
      </c>
      <c r="C19" s="7">
        <v>73926</v>
      </c>
      <c r="D19" s="3">
        <f t="shared" si="0"/>
        <v>-747628</v>
      </c>
      <c r="E19" s="3">
        <v>10669.89</v>
      </c>
      <c r="F19" s="3">
        <v>5681.93</v>
      </c>
      <c r="G19" s="3">
        <v>3128.84</v>
      </c>
      <c r="H19" s="3">
        <v>0</v>
      </c>
      <c r="I19" s="3">
        <f>5278.12+452.94</f>
        <v>5731.0599999999995</v>
      </c>
      <c r="J19" s="7">
        <v>15450.88</v>
      </c>
      <c r="K19" s="7">
        <v>7992.76</v>
      </c>
      <c r="L19" s="7">
        <v>15160.65</v>
      </c>
      <c r="M19" s="7">
        <v>3738.47</v>
      </c>
      <c r="N19" s="7">
        <v>6371.46</v>
      </c>
      <c r="O19">
        <f>E19+F19+G19+H19+I19+J19+K19+L19+M19+N19</f>
        <v>73925.94</v>
      </c>
    </row>
    <row r="20" spans="1:15" ht="12.75">
      <c r="A20" s="5" t="s">
        <v>15</v>
      </c>
      <c r="B20" s="5">
        <f>SUM(B11:B19)</f>
        <v>562972</v>
      </c>
      <c r="C20" s="5">
        <f>SUM(C11:C19)</f>
        <v>603397</v>
      </c>
      <c r="D20" s="5"/>
      <c r="E20" s="5">
        <f>SUM(E11:E19)</f>
        <v>78731.42</v>
      </c>
      <c r="F20" s="5">
        <f>SUM(F11:F19)</f>
        <v>33299.78</v>
      </c>
      <c r="G20" s="5">
        <f>SUM(G11:G19)</f>
        <v>3128.84</v>
      </c>
      <c r="H20" s="5">
        <f>SUM(H11:H19)</f>
        <v>0</v>
      </c>
      <c r="I20" s="5">
        <f>SUM(I11:I19)</f>
        <v>80669.76000000001</v>
      </c>
      <c r="J20" s="5">
        <f>SUM(J11:J19)</f>
        <v>246221.11000000002</v>
      </c>
      <c r="K20" s="5">
        <f>SUM(K11:K19)</f>
        <v>43007.33</v>
      </c>
      <c r="L20" s="5">
        <f>SUM(L11:L19)</f>
        <v>83312.47</v>
      </c>
      <c r="M20" s="5">
        <f>SUM(M11:M19)</f>
        <v>28656.210000000003</v>
      </c>
      <c r="N20" s="5">
        <f>N19</f>
        <v>6371.46</v>
      </c>
      <c r="O20">
        <f>E20+F20+G20+H20+I20+J20+K20+L20+M20+N20</f>
        <v>603398.38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L6:L9"/>
    <mergeCell ref="M6:M9"/>
    <mergeCell ref="H7:H9"/>
    <mergeCell ref="I6:I9"/>
    <mergeCell ref="J6:J9"/>
    <mergeCell ref="N6:N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2021-03-28T06:56:19Z</cp:lastPrinted>
  <dcterms:created xsi:type="dcterms:W3CDTF">2012-09-02T06:37:17Z</dcterms:created>
  <dcterms:modified xsi:type="dcterms:W3CDTF">2022-03-15T06:48:02Z</dcterms:modified>
  <cp:category/>
  <cp:version/>
  <cp:contentType/>
  <cp:contentStatus/>
</cp:coreProperties>
</file>