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<sst xmlns="http://schemas.openxmlformats.org/spreadsheetml/2006/main" count="159" uniqueCount="136">
  <si>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</si>
  <si>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</si>
  <si>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</si>
  <si>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</si>
  <si>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</si>
  <si>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</si>
  <si>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</si>
  <si>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</si>
  <si>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</si>
  <si>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</si>
  <si>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</si>
  <si>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</si>
  <si>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</si>
  <si>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</si>
  <si>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</si>
  <si>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</si>
  <si>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</si>
  <si>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</si>
  <si>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</si>
  <si>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</si>
  <si>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</si>
  <si>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</si>
  <si>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</si>
  <si>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</si>
  <si>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</si>
  <si>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</si>
  <si>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</si>
  <si>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</si>
  <si>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</si>
  <si>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</si>
  <si>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</si>
  <si>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</si>
  <si>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</si>
  <si>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</si>
  <si>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</si>
  <si>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</si>
  <si>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</si>
  <si>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</si>
  <si>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</si>
  <si>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</si>
  <si>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</si>
  <si>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</si>
  <si>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</si>
  <si>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</si>
  <si>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</si>
  <si>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</si>
  <si>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</si>
  <si>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</si>
  <si>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</si>
  <si>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</si>
  <si>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</si>
  <si>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</si>
  <si>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</si>
  <si>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</si>
  <si>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</si>
  <si>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</si>
  <si>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</si>
  <si>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</si>
  <si>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</si>
  <si>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</si>
  <si>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</si>
  <si>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</si>
  <si>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</si>
  <si>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</si>
  <si>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</si>
  <si>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</si>
  <si>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</si>
  <si>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</si>
  <si>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</si>
  <si>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</si>
  <si>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</si>
  <si>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</si>
  <si>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</si>
  <si>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1) Вывоз и захоронение ТБО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</si>
  <si>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</si>
  <si>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</si>
  <si>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</si>
  <si>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</si>
  <si>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</si>
  <si>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</si>
  <si>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</si>
  <si>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</si>
  <si>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</si>
  <si>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</si>
  <si>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</si>
  <si>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</si>
  <si>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</si>
  <si>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</si>
  <si>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</si>
  <si>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</si>
  <si>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</si>
  <si>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</si>
  <si>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</si>
  <si>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</si>
  <si>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</si>
  <si>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</si>
  <si>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</si>
  <si>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</si>
  <si>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</si>
  <si>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</si>
  <si>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</si>
  <si>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</si>
  <si>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</si>
  <si>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</si>
  <si>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</si>
  <si>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</si>
  <si>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</si>
  <si>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</si>
  <si>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</si>
  <si>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</si>
  <si>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</si>
  <si>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</si>
  <si>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</si>
  <si>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</si>
  <si>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</si>
  <si>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</si>
  <si>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</si>
  <si>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</si>
  <si>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</si>
  <si>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</si>
  <si>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</si>
  <si>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</si>
  <si>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</si>
  <si>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</si>
  <si>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</si>
  <si>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</si>
  <si>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</si>
  <si>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</si>
  <si>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</si>
  <si>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</si>
  <si>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</si>
  <si>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</si>
  <si>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</si>
  <si>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июля</t>
  </si>
  <si>
    <t>за   июль  2021 г.</t>
  </si>
  <si>
    <t>ост.на 01.08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</si>
</sst>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0">
      <selection activeCell="D55" sqref="D55:D77"/>
    </sheetView>
  </sheetViews>
  <sheetFormatPr defaultColWidth="9.00390625" defaultRowHeight="12.75"/>
  <cols>
    <col min="1" max="1" width="15.625" style="0" customWidth="1"/>
    <col min="3" max="3" width="12.75390625" style="0" customWidth="1"/>
    <col min="4" max="4" width="11.125" style="0" customWidth="1"/>
    <col min="5" max="5" width="10.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92</v>
      </c>
      <c r="D2" s="8">
        <v>7</v>
      </c>
      <c r="K2" s="5" t="s">
        <v>134</v>
      </c>
    </row>
    <row r="3" spans="1:13" ht="12.75">
      <c r="A3" t="s">
        <v>93</v>
      </c>
      <c r="J3" s="14" t="s">
        <v>36</v>
      </c>
      <c r="K3" s="48" t="s">
        <v>61</v>
      </c>
      <c r="L3" s="22" t="s">
        <v>39</v>
      </c>
      <c r="M3" s="22" t="s">
        <v>42</v>
      </c>
    </row>
    <row r="4" spans="1:13" ht="12.75">
      <c r="A4" t="s">
        <v>94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43">
        <f>L6*160.174*1.302</f>
        <v>0</v>
      </c>
    </row>
    <row r="7" spans="2:13" ht="12.75">
      <c r="B7" t="s">
        <v>96</v>
      </c>
      <c r="C7" s="1" t="s">
        <v>97</v>
      </c>
      <c r="D7" s="8" t="s">
        <v>118</v>
      </c>
      <c r="J7" s="14">
        <v>2</v>
      </c>
      <c r="K7" s="14" t="s">
        <v>44</v>
      </c>
      <c r="L7" s="14"/>
      <c r="M7" s="43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3">
        <f t="shared" si="0"/>
        <v>0</v>
      </c>
    </row>
    <row r="9" spans="1:13" ht="12.75">
      <c r="A9" t="s">
        <v>98</v>
      </c>
      <c r="J9" s="16"/>
      <c r="K9" s="16" t="s">
        <v>46</v>
      </c>
      <c r="L9" s="23"/>
      <c r="M9" s="43">
        <f t="shared" si="0"/>
        <v>0</v>
      </c>
    </row>
    <row r="10" spans="5:13" ht="12.75">
      <c r="E10" t="s">
        <v>99</v>
      </c>
      <c r="J10" s="15">
        <v>3</v>
      </c>
      <c r="K10" s="24" t="s">
        <v>47</v>
      </c>
      <c r="L10" s="21"/>
      <c r="M10" s="43">
        <f t="shared" si="0"/>
        <v>0</v>
      </c>
    </row>
    <row r="11" spans="5:13" ht="12.75">
      <c r="E11" t="s">
        <v>100</v>
      </c>
      <c r="J11" s="16"/>
      <c r="K11" s="18" t="s">
        <v>49</v>
      </c>
      <c r="L11" s="23"/>
      <c r="M11" s="43">
        <f t="shared" si="0"/>
        <v>0</v>
      </c>
    </row>
    <row r="12" spans="5:13" ht="12.75">
      <c r="E12" t="s">
        <v>101</v>
      </c>
      <c r="J12" s="14">
        <v>4</v>
      </c>
      <c r="K12" s="17" t="s">
        <v>48</v>
      </c>
      <c r="L12" s="22"/>
      <c r="M12" s="43">
        <f t="shared" si="0"/>
        <v>0</v>
      </c>
    </row>
    <row r="13" spans="5:13" ht="12.75">
      <c r="E13" t="s">
        <v>102</v>
      </c>
      <c r="J13" s="16"/>
      <c r="K13" s="18" t="s">
        <v>81</v>
      </c>
      <c r="L13" s="23"/>
      <c r="M13" s="43">
        <f t="shared" si="0"/>
        <v>0</v>
      </c>
    </row>
    <row r="14" spans="1:13" ht="12.75">
      <c r="A14" t="s">
        <v>103</v>
      </c>
      <c r="J14" s="20">
        <v>5</v>
      </c>
      <c r="K14" s="19" t="s">
        <v>50</v>
      </c>
      <c r="L14" s="25"/>
      <c r="M14" s="43">
        <f t="shared" si="0"/>
        <v>0</v>
      </c>
    </row>
    <row r="15" spans="1:13" ht="12.75">
      <c r="A15" t="s">
        <v>104</v>
      </c>
      <c r="J15" s="14">
        <v>6</v>
      </c>
      <c r="K15" s="17" t="s">
        <v>51</v>
      </c>
      <c r="L15" s="22"/>
      <c r="M15" s="43">
        <f t="shared" si="0"/>
        <v>0</v>
      </c>
    </row>
    <row r="16" spans="5:13" ht="12.75">
      <c r="E16" t="s">
        <v>105</v>
      </c>
      <c r="J16" s="15" t="s">
        <v>52</v>
      </c>
      <c r="K16" s="26" t="s">
        <v>53</v>
      </c>
      <c r="L16" s="21"/>
      <c r="M16" s="43">
        <f t="shared" si="0"/>
        <v>0</v>
      </c>
    </row>
    <row r="17" spans="5:13" ht="12.75">
      <c r="E17" t="s">
        <v>106</v>
      </c>
      <c r="J17" s="15" t="s">
        <v>54</v>
      </c>
      <c r="K17" s="26" t="s">
        <v>83</v>
      </c>
      <c r="L17" s="21"/>
      <c r="M17" s="43">
        <f t="shared" si="0"/>
        <v>0</v>
      </c>
    </row>
    <row r="18" spans="5:13" ht="12.75">
      <c r="E18" t="s">
        <v>107</v>
      </c>
      <c r="J18" s="15" t="s">
        <v>56</v>
      </c>
      <c r="K18" s="26" t="s">
        <v>55</v>
      </c>
      <c r="L18" s="21"/>
      <c r="M18" s="43">
        <f t="shared" si="0"/>
        <v>0</v>
      </c>
    </row>
    <row r="19" spans="1:13" ht="12.75">
      <c r="A19" t="s">
        <v>108</v>
      </c>
      <c r="J19" s="16" t="s">
        <v>82</v>
      </c>
      <c r="K19" s="18" t="s">
        <v>57</v>
      </c>
      <c r="L19" s="23"/>
      <c r="M19" s="43">
        <f t="shared" si="0"/>
        <v>0</v>
      </c>
    </row>
    <row r="20" spans="1:13" ht="12.75">
      <c r="A20" t="s">
        <v>109</v>
      </c>
      <c r="J20" s="20"/>
      <c r="K20" s="27" t="s">
        <v>58</v>
      </c>
      <c r="L20" s="28">
        <f>SUM(L6:L19)</f>
        <v>0</v>
      </c>
      <c r="M20" s="32">
        <f>SUM(M6:M19)</f>
        <v>0</v>
      </c>
    </row>
    <row r="21" spans="1:11" ht="12.75">
      <c r="A21" t="s">
        <v>128</v>
      </c>
      <c r="K21" s="1" t="s">
        <v>59</v>
      </c>
    </row>
    <row r="22" spans="1:13" ht="12.75">
      <c r="A22" t="s">
        <v>110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111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112</v>
      </c>
      <c r="J24" s="20">
        <v>1</v>
      </c>
      <c r="K24" s="20"/>
      <c r="L24" s="25"/>
      <c r="M24" s="43">
        <f>L24*160.174*1.302</f>
        <v>0</v>
      </c>
    </row>
    <row r="25" spans="1:13" ht="12.75">
      <c r="A25" t="s">
        <v>113</v>
      </c>
      <c r="J25" s="20">
        <v>2</v>
      </c>
      <c r="K25" s="20"/>
      <c r="L25" s="25"/>
      <c r="M25" s="43">
        <f>L25*160.174*1.302</f>
        <v>0</v>
      </c>
    </row>
    <row r="26" spans="1:13" ht="12.75">
      <c r="A26" t="s">
        <v>114</v>
      </c>
      <c r="J26" s="20"/>
      <c r="K26" s="29" t="s">
        <v>58</v>
      </c>
      <c r="L26" s="28">
        <f>SUM(L24:L24)</f>
        <v>0</v>
      </c>
      <c r="M26" s="32">
        <f>SUM(M24:M25)</f>
        <v>0</v>
      </c>
    </row>
    <row r="27" spans="1:11" ht="12.75">
      <c r="A27" s="45" t="s">
        <v>115</v>
      </c>
      <c r="B27" s="45"/>
      <c r="C27" s="45"/>
      <c r="D27" s="45"/>
      <c r="E27" s="45"/>
      <c r="F27" s="45"/>
      <c r="G27" s="45"/>
      <c r="K27" s="1" t="s">
        <v>62</v>
      </c>
    </row>
    <row r="28" spans="1:13" ht="12.75">
      <c r="A28" t="s">
        <v>116</v>
      </c>
      <c r="B28" s="1"/>
      <c r="C28" s="1"/>
      <c r="D28" s="1"/>
      <c r="J28" s="22" t="s">
        <v>36</v>
      </c>
      <c r="K28" s="22"/>
      <c r="L28" s="22" t="s">
        <v>63</v>
      </c>
      <c r="M28" s="22" t="s">
        <v>42</v>
      </c>
    </row>
    <row r="29" spans="1:13" ht="12.75">
      <c r="A29" t="s">
        <v>117</v>
      </c>
      <c r="B29" s="1"/>
      <c r="C29" s="8"/>
      <c r="D29" s="8"/>
      <c r="J29" s="23" t="s">
        <v>37</v>
      </c>
      <c r="K29" s="23" t="s">
        <v>38</v>
      </c>
      <c r="L29" s="23"/>
      <c r="M29" s="23" t="s">
        <v>64</v>
      </c>
    </row>
    <row r="30" spans="10:13" ht="12.75">
      <c r="J30" s="20">
        <v>1</v>
      </c>
      <c r="K30" s="20"/>
      <c r="L30" s="25"/>
      <c r="M30" s="25"/>
    </row>
    <row r="31" spans="2:13" ht="12.75">
      <c r="B31" t="s">
        <v>0</v>
      </c>
      <c r="J31" s="20">
        <v>2</v>
      </c>
      <c r="K31" s="20"/>
      <c r="L31" s="25"/>
      <c r="M31" s="25"/>
    </row>
    <row r="32" spans="10:13" ht="12.75">
      <c r="J32" s="20">
        <v>3</v>
      </c>
      <c r="K32" s="20"/>
      <c r="L32" s="25"/>
      <c r="M32" s="25"/>
    </row>
    <row r="33" spans="1:13" ht="12.75">
      <c r="A33" t="s">
        <v>1</v>
      </c>
      <c r="E33">
        <v>573.6</v>
      </c>
      <c r="F33" t="s">
        <v>66</v>
      </c>
      <c r="J33" s="20">
        <v>4</v>
      </c>
      <c r="K33" s="20"/>
      <c r="L33" s="25"/>
      <c r="M33" s="25"/>
    </row>
    <row r="34" spans="1:13" ht="12.75">
      <c r="A34" t="s">
        <v>2</v>
      </c>
      <c r="E34">
        <v>0</v>
      </c>
      <c r="F34" t="s">
        <v>66</v>
      </c>
      <c r="J34" s="20">
        <v>5</v>
      </c>
      <c r="K34" s="20"/>
      <c r="L34" s="25"/>
      <c r="M34" s="25"/>
    </row>
    <row r="35" spans="1:13" ht="12.75">
      <c r="A35" t="s">
        <v>3</v>
      </c>
      <c r="J35" s="20"/>
      <c r="K35" s="20"/>
      <c r="L35" s="30" t="s">
        <v>65</v>
      </c>
      <c r="M35" s="32">
        <f>SUM(M30:M34)</f>
        <v>0</v>
      </c>
    </row>
    <row r="36" spans="1:6" ht="12.75">
      <c r="A36" t="s">
        <v>4</v>
      </c>
      <c r="E36">
        <v>0</v>
      </c>
      <c r="F36" t="s">
        <v>66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3184.85</v>
      </c>
    </row>
    <row r="41" spans="1:6" ht="12.75">
      <c r="A41" t="s">
        <v>7</v>
      </c>
      <c r="F41" s="5">
        <v>0</v>
      </c>
    </row>
    <row r="42" spans="2:6" ht="12.75">
      <c r="B42" t="s">
        <v>8</v>
      </c>
      <c r="F42" s="9">
        <f>F41/F40</f>
        <v>0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0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E33*3.8</f>
        <v>2179.68</v>
      </c>
    </row>
    <row r="50" ht="12.75">
      <c r="A50" s="6" t="s">
        <v>16</v>
      </c>
    </row>
    <row r="51" spans="1:6" ht="12.75">
      <c r="A51" s="51" t="s">
        <v>84</v>
      </c>
      <c r="B51" s="44"/>
      <c r="C51" s="44"/>
      <c r="D51" s="44"/>
      <c r="E51" s="52">
        <v>0</v>
      </c>
      <c r="F51" s="50">
        <f>E51*E33</f>
        <v>0</v>
      </c>
    </row>
    <row r="52" spans="1:6" ht="12.75">
      <c r="A52" s="4" t="s">
        <v>34</v>
      </c>
      <c r="F52" s="31">
        <f>F49+F50+F51</f>
        <v>2179.68</v>
      </c>
    </row>
    <row r="53" ht="12.75">
      <c r="A53" s="4" t="s">
        <v>17</v>
      </c>
    </row>
    <row r="54" spans="1:6" ht="12.75">
      <c r="A54" t="s">
        <v>73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0.4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4">
        <v>294676</v>
      </c>
      <c r="D58">
        <v>224780.8</v>
      </c>
      <c r="E58">
        <v>573.6</v>
      </c>
      <c r="F58" s="33">
        <f>C58/D58*E58</f>
        <v>751.9599254028815</v>
      </c>
    </row>
    <row r="59" spans="1:6" ht="12.75">
      <c r="A59" t="s">
        <v>21</v>
      </c>
      <c r="F59" s="33">
        <f>M20</f>
        <v>0</v>
      </c>
    </row>
    <row r="60" spans="1:6" ht="12.75">
      <c r="A60" t="s">
        <v>22</v>
      </c>
      <c r="F60" s="11">
        <f>M26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573.6</v>
      </c>
      <c r="C65" t="s">
        <v>14</v>
      </c>
      <c r="D65" s="11">
        <v>0.34</v>
      </c>
      <c r="E65" t="s">
        <v>15</v>
      </c>
      <c r="F65" s="11">
        <f>B65*D65</f>
        <v>195.02400000000003</v>
      </c>
    </row>
    <row r="66" spans="1:6" ht="12.75">
      <c r="A66" s="44" t="s">
        <v>76</v>
      </c>
      <c r="B66" s="44"/>
      <c r="C66" s="44"/>
      <c r="D66" s="50"/>
      <c r="E66" s="44"/>
      <c r="F66" s="50">
        <v>0</v>
      </c>
    </row>
    <row r="67" spans="1:6" ht="12.75">
      <c r="A67" s="44" t="s">
        <v>85</v>
      </c>
      <c r="B67" s="44"/>
      <c r="C67" s="44"/>
      <c r="D67" s="50">
        <v>0</v>
      </c>
      <c r="E67" s="44"/>
      <c r="F67" s="50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946.9839254028815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573.6</v>
      </c>
      <c r="C70" t="s">
        <v>66</v>
      </c>
      <c r="D70" s="5">
        <v>0.24</v>
      </c>
      <c r="E70" t="s">
        <v>15</v>
      </c>
      <c r="F70" s="11">
        <f>B70*D70</f>
        <v>137.664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573.6</v>
      </c>
      <c r="C73" t="s">
        <v>14</v>
      </c>
      <c r="D73" s="11">
        <v>0.81</v>
      </c>
      <c r="E73" t="s">
        <v>15</v>
      </c>
      <c r="F73" s="11">
        <f>B73*D73</f>
        <v>464.61600000000004</v>
      </c>
    </row>
    <row r="74" spans="1:6" ht="12.75">
      <c r="A74" s="4" t="s">
        <v>30</v>
      </c>
      <c r="F74" s="31">
        <f>F70+F73</f>
        <v>602.28</v>
      </c>
    </row>
    <row r="75" ht="12.75">
      <c r="A75" s="4" t="s">
        <v>31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573.6</v>
      </c>
      <c r="C77" t="s">
        <v>14</v>
      </c>
      <c r="D77" s="11">
        <v>2.35</v>
      </c>
      <c r="E77" t="s">
        <v>15</v>
      </c>
      <c r="F77" s="11">
        <f>B77*D77</f>
        <v>1347.96</v>
      </c>
    </row>
    <row r="78" spans="1:6" ht="12.75">
      <c r="A78" s="4" t="s">
        <v>32</v>
      </c>
      <c r="F78" s="31">
        <f>SUM(F77)</f>
        <v>1347.96</v>
      </c>
    </row>
    <row r="79" spans="1:6" ht="12.75">
      <c r="A79" s="53" t="s">
        <v>79</v>
      </c>
      <c r="B79" s="44"/>
      <c r="C79" s="44"/>
      <c r="D79" s="52">
        <v>0</v>
      </c>
      <c r="E79" s="44"/>
      <c r="F79" s="54">
        <f>D79*E33</f>
        <v>0</v>
      </c>
    </row>
    <row r="80" spans="1:6" ht="12.75">
      <c r="A80" s="1" t="s">
        <v>33</v>
      </c>
      <c r="B80" s="1"/>
      <c r="F80" s="31">
        <f>F52+F56+F68+F74+F78+F79</f>
        <v>5076.903925402881</v>
      </c>
    </row>
    <row r="81" spans="1:9" ht="12.75">
      <c r="A81" s="1" t="s">
        <v>77</v>
      </c>
      <c r="B81" s="34"/>
      <c r="C81" s="34">
        <v>0.058</v>
      </c>
      <c r="D81" s="1"/>
      <c r="E81" s="1"/>
      <c r="F81" s="31">
        <f>F80*5.8%</f>
        <v>294.46042767336706</v>
      </c>
      <c r="I81" s="7"/>
    </row>
    <row r="82" spans="1:9" ht="12.75">
      <c r="A82" s="1"/>
      <c r="B82" s="34" t="s">
        <v>129</v>
      </c>
      <c r="C82" s="34"/>
      <c r="D82" s="1"/>
      <c r="E82" s="1"/>
      <c r="F82" s="49">
        <v>0</v>
      </c>
      <c r="I82" s="7"/>
    </row>
    <row r="83" spans="1:9" ht="12.75">
      <c r="A83" s="1"/>
      <c r="B83" s="34" t="s">
        <v>130</v>
      </c>
      <c r="C83" s="34"/>
      <c r="D83" s="1"/>
      <c r="E83" s="1"/>
      <c r="F83" s="49">
        <v>0</v>
      </c>
      <c r="I83" s="7"/>
    </row>
    <row r="84" spans="1:9" ht="12.75">
      <c r="A84" s="1"/>
      <c r="B84" s="34" t="s">
        <v>131</v>
      </c>
      <c r="C84" s="34"/>
      <c r="D84" s="1"/>
      <c r="E84" s="1"/>
      <c r="F84" s="49">
        <v>0</v>
      </c>
      <c r="I84" s="7"/>
    </row>
    <row r="85" spans="1:6" ht="15">
      <c r="A85" s="12" t="s">
        <v>35</v>
      </c>
      <c r="B85" s="12"/>
      <c r="C85" s="12"/>
      <c r="D85" s="12"/>
      <c r="E85" s="12"/>
      <c r="F85" s="42">
        <f>F80+F81+F82+F83+F84</f>
        <v>5371.364353076248</v>
      </c>
    </row>
    <row r="86" spans="2:6" ht="12.75">
      <c r="B86" s="35" t="s">
        <v>68</v>
      </c>
      <c r="C86" s="36" t="s">
        <v>69</v>
      </c>
      <c r="D86" s="22" t="s">
        <v>70</v>
      </c>
      <c r="E86" s="22" t="s">
        <v>71</v>
      </c>
      <c r="F86" s="39" t="s">
        <v>135</v>
      </c>
    </row>
    <row r="87" spans="1:6" ht="12.75">
      <c r="A87" s="13"/>
      <c r="B87" s="37">
        <v>44378</v>
      </c>
      <c r="C87" s="38">
        <v>-35760</v>
      </c>
      <c r="D87" s="40">
        <f>F44</f>
        <v>0</v>
      </c>
      <c r="E87" s="40">
        <f>F85</f>
        <v>5371.364353076248</v>
      </c>
      <c r="F87" s="41">
        <f>C87+D87-E87</f>
        <v>-41131.36435307625</v>
      </c>
    </row>
    <row r="89" spans="1:6" ht="13.5" thickBot="1">
      <c r="A89" t="s">
        <v>86</v>
      </c>
      <c r="C89" s="46">
        <v>44378</v>
      </c>
      <c r="D89" s="8" t="s">
        <v>87</v>
      </c>
      <c r="E89" s="46">
        <v>44408</v>
      </c>
      <c r="F89" t="s">
        <v>88</v>
      </c>
    </row>
    <row r="90" spans="1:7" ht="13.5" thickBot="1">
      <c r="A90" t="s">
        <v>89</v>
      </c>
      <c r="F90" s="47">
        <f>E87</f>
        <v>5371.364353076248</v>
      </c>
      <c r="G90" t="s">
        <v>15</v>
      </c>
    </row>
    <row r="91" ht="12.75">
      <c r="A91" t="s">
        <v>90</v>
      </c>
    </row>
    <row r="92" ht="12.75">
      <c r="A92" t="s">
        <v>91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2017-08-21T12:49:25Z</cp:lastPrinted>
  <dcterms:created xsi:type="dcterms:W3CDTF">2008-08-18T07:30:19Z</dcterms:created>
  <dcterms:modified xsi:type="dcterms:W3CDTF">2021-11-25T07:06:01Z</dcterms:modified>
  <cp:category/>
  <cp:version/>
  <cp:contentType/>
  <cp:contentStatus/>
</cp:coreProperties>
</file>