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<sst xmlns="http://schemas.openxmlformats.org/spreadsheetml/2006/main" count="27" uniqueCount="27">
  <si>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</si>
  <si>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</si>
  <si>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</si>
  <si>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</si>
  <si>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</si>
  <si>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</si>
  <si>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</si>
  <si>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</si>
  <si>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</si>
  <si>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</si>
  <si>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</si>
  <si>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</si>
  <si>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</si>
  <si>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</si>
  <si>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</si>
  <si>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Итого: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</si>
  <si>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</si>
  <si>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</si>
  <si>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</si>
  <si>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</si>
  <si>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</si>
  <si>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</si>
  <si>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</si>
  <si>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 xml:space="preserve">Сводная ведомость доходов и расходов за 2021 год по ул. Белякова д.5 </t>
  </si>
  <si>
    <t>на 01.01.21</t>
  </si>
  <si>
    <t>август-октябрь</t>
  </si>
  <si>
    <t>ноябрь-декабрь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</si>
</sst>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1">
      <selection activeCell="O19" sqref="O19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10.75390625" style="0" customWidth="1"/>
    <col min="7" max="7" width="6.125" style="0" customWidth="1"/>
    <col min="8" max="8" width="7.125" style="0" customWidth="1"/>
    <col min="9" max="9" width="7.25390625" style="0" customWidth="1"/>
  </cols>
  <sheetData>
    <row r="2" spans="3:10" ht="12.75">
      <c r="C2" s="1"/>
      <c r="D2" s="1" t="s">
        <v>23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 customHeight="1">
      <c r="A6" s="20" t="s">
        <v>17</v>
      </c>
      <c r="B6" s="23" t="s">
        <v>0</v>
      </c>
      <c r="C6" s="23" t="s">
        <v>1</v>
      </c>
      <c r="D6" s="23" t="s">
        <v>2</v>
      </c>
      <c r="E6" s="26" t="s">
        <v>7</v>
      </c>
      <c r="F6" s="27"/>
      <c r="G6" s="28"/>
      <c r="H6" s="8"/>
      <c r="I6" s="12" t="s">
        <v>21</v>
      </c>
      <c r="J6" s="12" t="s">
        <v>6</v>
      </c>
      <c r="K6" s="12" t="s">
        <v>8</v>
      </c>
      <c r="L6" s="12" t="s">
        <v>9</v>
      </c>
      <c r="M6" s="12" t="s">
        <v>18</v>
      </c>
      <c r="N6" s="10" t="s">
        <v>22</v>
      </c>
    </row>
    <row r="7" spans="1:14" ht="12.75" customHeight="1">
      <c r="A7" s="21"/>
      <c r="B7" s="24"/>
      <c r="C7" s="24"/>
      <c r="D7" s="24"/>
      <c r="E7" s="15" t="s">
        <v>3</v>
      </c>
      <c r="F7" s="15" t="s">
        <v>4</v>
      </c>
      <c r="G7" s="29" t="s">
        <v>16</v>
      </c>
      <c r="H7" s="15" t="s">
        <v>5</v>
      </c>
      <c r="I7" s="18"/>
      <c r="J7" s="13"/>
      <c r="K7" s="13"/>
      <c r="L7" s="13"/>
      <c r="M7" s="13"/>
      <c r="N7" s="11"/>
    </row>
    <row r="8" spans="1:14" ht="12.75">
      <c r="A8" s="21"/>
      <c r="B8" s="24"/>
      <c r="C8" s="24"/>
      <c r="D8" s="24"/>
      <c r="E8" s="16"/>
      <c r="F8" s="16"/>
      <c r="G8" s="30"/>
      <c r="H8" s="16"/>
      <c r="I8" s="18"/>
      <c r="J8" s="13"/>
      <c r="K8" s="13"/>
      <c r="L8" s="13"/>
      <c r="M8" s="13"/>
      <c r="N8" s="11"/>
    </row>
    <row r="9" spans="1:14" ht="12.75">
      <c r="A9" s="22"/>
      <c r="B9" s="25"/>
      <c r="C9" s="25"/>
      <c r="D9" s="25"/>
      <c r="E9" s="17"/>
      <c r="F9" s="17"/>
      <c r="G9" s="31"/>
      <c r="H9" s="17"/>
      <c r="I9" s="19"/>
      <c r="J9" s="14"/>
      <c r="K9" s="14"/>
      <c r="L9" s="14"/>
      <c r="M9" s="14"/>
      <c r="N9" s="11"/>
    </row>
    <row r="10" spans="1:14" ht="12.75">
      <c r="A10" s="2" t="s">
        <v>24</v>
      </c>
      <c r="B10" s="3"/>
      <c r="C10" s="3"/>
      <c r="D10" s="3">
        <v>169758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10</v>
      </c>
      <c r="B11" s="3">
        <v>31012</v>
      </c>
      <c r="C11" s="3">
        <v>40933</v>
      </c>
      <c r="D11" s="3">
        <f>D10+B11-C11</f>
        <v>159837</v>
      </c>
      <c r="E11" s="3">
        <v>6276.06</v>
      </c>
      <c r="F11" s="3">
        <v>2958.14</v>
      </c>
      <c r="G11" s="3">
        <v>0</v>
      </c>
      <c r="H11" s="3">
        <v>0</v>
      </c>
      <c r="I11" s="3">
        <f>4.6+188.54</f>
        <v>193.14</v>
      </c>
      <c r="J11" s="3">
        <v>22503.98</v>
      </c>
      <c r="K11" s="3">
        <v>2795.66</v>
      </c>
      <c r="L11" s="3">
        <v>3972.78</v>
      </c>
      <c r="M11" s="3">
        <v>2233.38</v>
      </c>
      <c r="N11" s="3"/>
      <c r="O11">
        <f>E11+F11+G11+H11+I11+J11+K11+L11+M11</f>
        <v>40933.13999999999</v>
      </c>
    </row>
    <row r="12" spans="1:15" ht="12.75">
      <c r="A12" s="2" t="s">
        <v>11</v>
      </c>
      <c r="B12" s="3">
        <v>33880</v>
      </c>
      <c r="C12" s="3">
        <v>23482</v>
      </c>
      <c r="D12" s="3">
        <f aca="true" t="shared" si="0" ref="D12:D19">D11+B12-C12</f>
        <v>170235</v>
      </c>
      <c r="E12" s="3">
        <v>5126.3</v>
      </c>
      <c r="F12" s="3">
        <v>2338.39</v>
      </c>
      <c r="G12" s="3">
        <v>0</v>
      </c>
      <c r="H12" s="3">
        <v>0</v>
      </c>
      <c r="I12" s="3">
        <f>1651.86+188.54</f>
        <v>1840.3999999999999</v>
      </c>
      <c r="J12" s="3">
        <v>5171.19</v>
      </c>
      <c r="K12" s="3">
        <v>3131.98</v>
      </c>
      <c r="L12" s="3">
        <v>4687.46</v>
      </c>
      <c r="M12" s="3">
        <v>1186.41</v>
      </c>
      <c r="N12" s="3"/>
      <c r="O12">
        <f aca="true" t="shared" si="1" ref="O12:O19">E12+F12+G12+H12+I12+J12+K12+L12+M12</f>
        <v>23482.129999999997</v>
      </c>
    </row>
    <row r="13" spans="1:15" ht="12.75">
      <c r="A13" s="2" t="s">
        <v>12</v>
      </c>
      <c r="B13" s="3">
        <v>34950</v>
      </c>
      <c r="C13" s="3">
        <v>26715</v>
      </c>
      <c r="D13" s="3">
        <f t="shared" si="0"/>
        <v>178470</v>
      </c>
      <c r="E13" s="3">
        <v>7795.14</v>
      </c>
      <c r="F13" s="3">
        <v>3102.67</v>
      </c>
      <c r="G13" s="3">
        <v>0</v>
      </c>
      <c r="H13" s="3">
        <v>101.75</v>
      </c>
      <c r="I13" s="3">
        <f>14.49+188.54</f>
        <v>203.03</v>
      </c>
      <c r="J13" s="3">
        <v>4347.88</v>
      </c>
      <c r="K13" s="3">
        <v>3342.18</v>
      </c>
      <c r="L13" s="3">
        <v>6369.06</v>
      </c>
      <c r="M13" s="3">
        <v>1453.4</v>
      </c>
      <c r="N13" s="3"/>
      <c r="O13">
        <f t="shared" si="1"/>
        <v>26715.110000000004</v>
      </c>
    </row>
    <row r="14" spans="1:15" ht="12.75">
      <c r="A14" s="2" t="s">
        <v>13</v>
      </c>
      <c r="B14" s="3">
        <v>85638</v>
      </c>
      <c r="C14" s="3">
        <v>27934</v>
      </c>
      <c r="D14" s="3">
        <f t="shared" si="0"/>
        <v>236174</v>
      </c>
      <c r="E14" s="3">
        <v>7795.14</v>
      </c>
      <c r="F14" s="3">
        <v>3102.67</v>
      </c>
      <c r="G14" s="3">
        <v>0</v>
      </c>
      <c r="H14" s="3">
        <v>0</v>
      </c>
      <c r="I14" s="3">
        <f>3100.86+188.54</f>
        <v>3289.4</v>
      </c>
      <c r="J14" s="3">
        <v>6258.22</v>
      </c>
      <c r="K14" s="3">
        <v>1660.58</v>
      </c>
      <c r="L14" s="3">
        <v>4477.26</v>
      </c>
      <c r="M14" s="3">
        <v>1351.04</v>
      </c>
      <c r="N14" s="3"/>
      <c r="O14">
        <f t="shared" si="1"/>
        <v>27934.310000000005</v>
      </c>
    </row>
    <row r="15" spans="1:15" ht="12.75">
      <c r="A15" s="2" t="s">
        <v>19</v>
      </c>
      <c r="B15" s="3">
        <v>85638</v>
      </c>
      <c r="C15" s="3">
        <v>28532</v>
      </c>
      <c r="D15" s="3">
        <f t="shared" si="0"/>
        <v>293280</v>
      </c>
      <c r="E15" s="3">
        <v>7795.14</v>
      </c>
      <c r="F15" s="3">
        <v>3102.67</v>
      </c>
      <c r="G15" s="3">
        <v>0</v>
      </c>
      <c r="H15" s="3">
        <v>0</v>
      </c>
      <c r="I15" s="3">
        <f>3100.86+188.54</f>
        <v>3289.4</v>
      </c>
      <c r="J15" s="3">
        <v>5856.67</v>
      </c>
      <c r="K15" s="3">
        <v>2417.3</v>
      </c>
      <c r="L15" s="3">
        <v>4687.46</v>
      </c>
      <c r="M15" s="3">
        <v>1383.84</v>
      </c>
      <c r="N15" s="3"/>
      <c r="O15">
        <f t="shared" si="1"/>
        <v>28532.48</v>
      </c>
    </row>
    <row r="16" spans="1:15" ht="12.75">
      <c r="A16" s="2" t="s">
        <v>20</v>
      </c>
      <c r="B16" s="3">
        <v>35496</v>
      </c>
      <c r="C16" s="3">
        <v>55578</v>
      </c>
      <c r="D16" s="3">
        <f t="shared" si="0"/>
        <v>273198</v>
      </c>
      <c r="E16" s="3">
        <v>7795.14</v>
      </c>
      <c r="F16" s="3">
        <v>3102.67</v>
      </c>
      <c r="G16" s="3">
        <v>0</v>
      </c>
      <c r="H16" s="3">
        <v>0</v>
      </c>
      <c r="I16" s="3">
        <f>3100.86+188.54</f>
        <v>3289.4</v>
      </c>
      <c r="J16" s="3">
        <v>31419.2</v>
      </c>
      <c r="K16" s="3">
        <v>2417.3</v>
      </c>
      <c r="L16" s="3">
        <v>4687.46</v>
      </c>
      <c r="M16" s="3">
        <v>2866.46</v>
      </c>
      <c r="N16" s="3"/>
      <c r="O16">
        <f t="shared" si="1"/>
        <v>55577.630000000005</v>
      </c>
    </row>
    <row r="17" spans="1:15" ht="12.75">
      <c r="A17" s="2" t="s">
        <v>14</v>
      </c>
      <c r="B17" s="3">
        <v>38068</v>
      </c>
      <c r="C17" s="3">
        <v>32552</v>
      </c>
      <c r="D17" s="3">
        <f t="shared" si="0"/>
        <v>278714</v>
      </c>
      <c r="E17" s="3">
        <v>13946.71</v>
      </c>
      <c r="F17" s="3">
        <v>2792.79</v>
      </c>
      <c r="G17" s="3">
        <v>0</v>
      </c>
      <c r="H17" s="3">
        <v>81.4</v>
      </c>
      <c r="I17" s="3">
        <f>1752.6+188.54</f>
        <v>1941.1399999999999</v>
      </c>
      <c r="J17" s="3">
        <v>4965.34</v>
      </c>
      <c r="K17" s="3">
        <v>2207.1</v>
      </c>
      <c r="L17" s="3">
        <v>4939.7</v>
      </c>
      <c r="M17" s="3">
        <v>1678.12</v>
      </c>
      <c r="N17" s="3"/>
      <c r="O17">
        <f t="shared" si="1"/>
        <v>32552.3</v>
      </c>
    </row>
    <row r="18" spans="1:15" ht="24" customHeight="1">
      <c r="A18" s="9" t="s">
        <v>25</v>
      </c>
      <c r="B18" s="6">
        <v>91480</v>
      </c>
      <c r="C18" s="3">
        <v>90105</v>
      </c>
      <c r="D18" s="3">
        <f t="shared" si="0"/>
        <v>280089</v>
      </c>
      <c r="E18" s="3">
        <v>21865.79</v>
      </c>
      <c r="F18" s="3">
        <v>7336.77</v>
      </c>
      <c r="G18" s="3">
        <v>0</v>
      </c>
      <c r="H18" s="3">
        <v>101.75</v>
      </c>
      <c r="I18" s="3">
        <f>10093.96+565.62</f>
        <v>10659.58</v>
      </c>
      <c r="J18" s="3">
        <v>21339.6</v>
      </c>
      <c r="K18" s="3">
        <v>7903.52</v>
      </c>
      <c r="L18" s="3">
        <v>16542.74</v>
      </c>
      <c r="M18" s="3">
        <v>4355.23</v>
      </c>
      <c r="N18" s="3"/>
      <c r="O18">
        <f t="shared" si="1"/>
        <v>90104.98</v>
      </c>
    </row>
    <row r="19" spans="1:15" ht="29.25" customHeight="1">
      <c r="A19" s="9" t="s">
        <v>26</v>
      </c>
      <c r="B19" s="6">
        <v>63436</v>
      </c>
      <c r="C19" s="7">
        <v>68800</v>
      </c>
      <c r="D19" s="3">
        <f t="shared" si="0"/>
        <v>274725</v>
      </c>
      <c r="E19" s="3">
        <v>12590.34</v>
      </c>
      <c r="F19" s="3">
        <v>5629.07</v>
      </c>
      <c r="G19" s="7">
        <v>2312.2</v>
      </c>
      <c r="H19" s="7">
        <v>101.75</v>
      </c>
      <c r="I19" s="3">
        <f>10093.96+377.08</f>
        <v>10471.039999999999</v>
      </c>
      <c r="J19" s="7">
        <v>12678.77</v>
      </c>
      <c r="K19" s="7">
        <v>5906.62</v>
      </c>
      <c r="L19" s="7">
        <v>11203.66</v>
      </c>
      <c r="M19" s="7">
        <v>3197.59</v>
      </c>
      <c r="N19" s="7">
        <v>4708.48</v>
      </c>
      <c r="O19">
        <f>E19+F19+G19+H19+I19+J19+K19+L19+M19+N19</f>
        <v>68799.51999999999</v>
      </c>
    </row>
    <row r="20" spans="1:15" ht="12.75">
      <c r="A20" s="5" t="s">
        <v>15</v>
      </c>
      <c r="B20" s="5">
        <f>SUM(B11:B19)</f>
        <v>499598</v>
      </c>
      <c r="C20" s="5">
        <f>SUM(C11:C19)</f>
        <v>394631</v>
      </c>
      <c r="D20" s="5"/>
      <c r="E20" s="5">
        <f>SUM(E11:E19)</f>
        <v>90985.76</v>
      </c>
      <c r="F20" s="5">
        <f>SUM(F11:F19)</f>
        <v>33465.84</v>
      </c>
      <c r="G20" s="5">
        <f>SUM(G11:G19)</f>
        <v>2312.2</v>
      </c>
      <c r="H20" s="5">
        <f>SUM(H11:H19)</f>
        <v>386.65</v>
      </c>
      <c r="I20" s="5">
        <f>SUM(I11:I19)</f>
        <v>35176.53</v>
      </c>
      <c r="J20" s="5">
        <f>SUM(J11:J19)</f>
        <v>114540.84999999999</v>
      </c>
      <c r="K20" s="5">
        <f>SUM(K11:K19)</f>
        <v>31782.239999999998</v>
      </c>
      <c r="L20" s="5">
        <f>SUM(L11:L19)</f>
        <v>61567.58</v>
      </c>
      <c r="M20" s="5">
        <f>SUM(M11:M19)</f>
        <v>19705.47</v>
      </c>
      <c r="N20" s="5">
        <f>N19</f>
        <v>4708.48</v>
      </c>
      <c r="O20">
        <f>E20+F20+G20+H20+I20+J20+K20+L20+M20+N20</f>
        <v>394631.6</v>
      </c>
    </row>
  </sheetData>
  <sheetProtection/>
  <mergeCells count="15">
    <mergeCell ref="A6:A9"/>
    <mergeCell ref="B6:B9"/>
    <mergeCell ref="C6:C9"/>
    <mergeCell ref="K6:K9"/>
    <mergeCell ref="D6:D9"/>
    <mergeCell ref="E6:G6"/>
    <mergeCell ref="E7:E9"/>
    <mergeCell ref="F7:F9"/>
    <mergeCell ref="G7:G9"/>
    <mergeCell ref="N6:N9"/>
    <mergeCell ref="L6:L9"/>
    <mergeCell ref="M6:M9"/>
    <mergeCell ref="H7:H9"/>
    <mergeCell ref="I6:I9"/>
    <mergeCell ref="J6:J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2021-03-28T06:56:14Z</cp:lastPrinted>
  <dcterms:created xsi:type="dcterms:W3CDTF">2012-09-02T06:37:17Z</dcterms:created>
  <dcterms:modified xsi:type="dcterms:W3CDTF">2022-03-15T06:45:02Z</dcterms:modified>
  <cp:category/>
  <cp:version/>
  <cp:contentType/>
  <cp:contentStatus/>
</cp:coreProperties>
</file>