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<sst xmlns="http://schemas.openxmlformats.org/spreadsheetml/2006/main" count="160" uniqueCount="137">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</sst>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4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C58" sqref="C5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40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0</v>
      </c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8">
        <f t="shared" si="0"/>
        <v>775.7931585600002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8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48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48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8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53</v>
      </c>
      <c r="L20" s="28">
        <f>SUM(L6:L19)</f>
        <v>6.470000000000001</v>
      </c>
      <c r="M20" s="34">
        <f>SUM(M6:M19)</f>
        <v>1349.2961655600002</v>
      </c>
    </row>
    <row r="21" spans="1:11" ht="12.75">
      <c r="A21" t="s">
        <v>126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135</v>
      </c>
      <c r="L24" s="48">
        <v>92.89</v>
      </c>
      <c r="M24" s="33">
        <f aca="true" t="shared" si="1" ref="M24:M36">L24*160.174*1.302*1.15</f>
        <v>22277.672170277998</v>
      </c>
    </row>
    <row r="25" spans="1:13" ht="12.75">
      <c r="A25" t="s">
        <v>105</v>
      </c>
      <c r="J25" s="20">
        <v>2</v>
      </c>
      <c r="K25" s="20" t="s">
        <v>136</v>
      </c>
      <c r="L25" s="55">
        <v>3.12</v>
      </c>
      <c r="M25" s="33">
        <f t="shared" si="1"/>
        <v>748.265014224</v>
      </c>
    </row>
    <row r="26" spans="1:13" ht="12.75">
      <c r="A26" t="s">
        <v>106</v>
      </c>
      <c r="J26" s="20">
        <v>3</v>
      </c>
      <c r="K26" s="20"/>
      <c r="L26" s="55"/>
      <c r="M26" s="33">
        <f t="shared" si="1"/>
        <v>0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/>
      <c r="L27" s="5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58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96.01</v>
      </c>
      <c r="M37" s="34">
        <f>SUM(M24:M36)</f>
        <v>23025.937184502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60718.3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54838</v>
      </c>
      <c r="J41" s="20">
        <v>1</v>
      </c>
      <c r="K41" s="46"/>
      <c r="L41" s="23"/>
      <c r="M41" s="55"/>
    </row>
    <row r="42" spans="2:13" ht="12.75">
      <c r="B42" t="s">
        <v>8</v>
      </c>
      <c r="F42" s="9">
        <f>F41/F40</f>
        <v>0.9031544032029882</v>
      </c>
      <c r="J42" s="20">
        <v>2</v>
      </c>
      <c r="K42" s="46"/>
      <c r="L42" s="23"/>
      <c r="M42" s="23"/>
    </row>
    <row r="43" spans="1:13" ht="12.75">
      <c r="A43" s="50" t="s">
        <v>125</v>
      </c>
      <c r="B43" s="50"/>
      <c r="C43" s="50"/>
      <c r="D43" s="50"/>
      <c r="E43" s="50"/>
      <c r="F43" s="54">
        <f>250+250+400</f>
        <v>900</v>
      </c>
      <c r="J43" s="20">
        <v>3</v>
      </c>
      <c r="K43" s="46"/>
      <c r="L43" s="23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55738</v>
      </c>
      <c r="J44" s="20">
        <v>4</v>
      </c>
      <c r="K44" s="46"/>
      <c r="L44" s="23"/>
      <c r="M44" s="55"/>
    </row>
    <row r="45" spans="10:13" ht="12.75">
      <c r="J45" s="20">
        <v>5</v>
      </c>
      <c r="K45" s="46"/>
      <c r="L45" s="23"/>
      <c r="M45" s="55"/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6396*1.302</f>
        <v>8327.592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2727*1.302</f>
        <v>3550.554</v>
      </c>
      <c r="J50" s="20">
        <v>10</v>
      </c>
      <c r="K50" s="46"/>
      <c r="L50" s="23"/>
      <c r="M50" s="23"/>
    </row>
    <row r="51" spans="1:13" ht="12.75">
      <c r="A51" s="61" t="s">
        <v>82</v>
      </c>
      <c r="B51" s="59"/>
      <c r="C51" s="59"/>
      <c r="D51" s="59"/>
      <c r="E51" s="62">
        <v>0</v>
      </c>
      <c r="F51" s="60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11878.146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14</v>
      </c>
      <c r="K54" s="47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49">
        <v>294676</v>
      </c>
      <c r="D58">
        <v>224780.8</v>
      </c>
      <c r="E58">
        <v>3475.1</v>
      </c>
      <c r="F58" s="36">
        <f>C58/D58*E58</f>
        <v>4555.676319329765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1349.2961655600002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23025.937184502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f>0*600*1.302</f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0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0.24</v>
      </c>
      <c r="E65" t="s">
        <v>14</v>
      </c>
      <c r="F65" s="11">
        <f>B65*D65</f>
        <v>834.024</v>
      </c>
      <c r="J65" s="16">
        <v>25</v>
      </c>
      <c r="K65" s="46"/>
      <c r="L65" s="23"/>
      <c r="M65" s="23"/>
    </row>
    <row r="66" spans="1:13" ht="12.75">
      <c r="A66" s="59" t="s">
        <v>130</v>
      </c>
      <c r="B66" s="59"/>
      <c r="C66" s="59"/>
      <c r="D66" s="60"/>
      <c r="E66" s="59"/>
      <c r="F66" s="60">
        <v>0</v>
      </c>
      <c r="J66" s="16">
        <v>26</v>
      </c>
      <c r="K66" s="46"/>
      <c r="L66" s="23"/>
      <c r="M66" s="23"/>
    </row>
    <row r="67" spans="1:13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  <c r="J67" s="16"/>
      <c r="K67" s="16"/>
      <c r="L67" s="35" t="s">
        <v>60</v>
      </c>
      <c r="M67" s="43">
        <f>SUM(M41:M66)</f>
        <v>0</v>
      </c>
    </row>
    <row r="68" spans="1:6" ht="12.75">
      <c r="A68" s="4" t="s">
        <v>65</v>
      </c>
      <c r="B68" s="10"/>
      <c r="C68" s="10"/>
      <c r="F68" s="31">
        <f>SUM(F58:F67)</f>
        <v>29764.933669391765</v>
      </c>
    </row>
    <row r="69" spans="1:11" ht="12.75">
      <c r="A69" s="4" t="s">
        <v>63</v>
      </c>
      <c r="F69" s="5"/>
      <c r="K69" s="53"/>
    </row>
    <row r="70" spans="1:11" ht="12.75">
      <c r="A70" t="s">
        <v>25</v>
      </c>
      <c r="B70">
        <v>3475.1</v>
      </c>
      <c r="C70" t="s">
        <v>61</v>
      </c>
      <c r="D70" s="5">
        <v>0.24</v>
      </c>
      <c r="E70" t="s">
        <v>14</v>
      </c>
      <c r="F70" s="11">
        <f>B70*D70</f>
        <v>834.024</v>
      </c>
      <c r="K70" s="53"/>
    </row>
    <row r="71" ht="12.75">
      <c r="A71" t="s">
        <v>26</v>
      </c>
    </row>
    <row r="72" spans="1:11" ht="12.75">
      <c r="A72" s="7" t="s">
        <v>73</v>
      </c>
      <c r="K72" s="53"/>
    </row>
    <row r="73" spans="2:11" ht="12.75">
      <c r="B73">
        <v>3475.1</v>
      </c>
      <c r="C73" t="s">
        <v>13</v>
      </c>
      <c r="D73" s="11">
        <v>0.91</v>
      </c>
      <c r="E73" t="s">
        <v>14</v>
      </c>
      <c r="F73" s="11">
        <f>B73*D73</f>
        <v>3162.341</v>
      </c>
      <c r="K73" s="53"/>
    </row>
    <row r="74" spans="1:6" ht="12.75">
      <c r="A74" s="10" t="s">
        <v>66</v>
      </c>
      <c r="F74" s="31">
        <f>F70+F73</f>
        <v>3996.365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2.23</v>
      </c>
      <c r="E77" t="s">
        <v>14</v>
      </c>
      <c r="F77" s="11">
        <f>B77*D77</f>
        <v>7749.473</v>
      </c>
    </row>
    <row r="78" spans="1:6" ht="12.75">
      <c r="A78" s="4" t="s">
        <v>67</v>
      </c>
      <c r="F78" s="31">
        <f>SUM(F77)</f>
        <v>7749.473</v>
      </c>
    </row>
    <row r="79" spans="1:6" ht="12.75">
      <c r="A79" s="63" t="s">
        <v>77</v>
      </c>
      <c r="B79" s="59"/>
      <c r="C79" s="59"/>
      <c r="D79" s="62">
        <v>0</v>
      </c>
      <c r="E79" s="59"/>
      <c r="F79" s="64">
        <f>D79*E33</f>
        <v>0</v>
      </c>
    </row>
    <row r="80" spans="1:6" ht="12.75">
      <c r="A80" s="1" t="s">
        <v>28</v>
      </c>
      <c r="B80" s="1"/>
      <c r="F80" s="31">
        <f>F52+F56+F68+F74+F78+F79</f>
        <v>53388.91766939176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3096.5572248247217</v>
      </c>
      <c r="I81" s="7"/>
    </row>
    <row r="82" spans="1:9" ht="12.75">
      <c r="A82" s="1"/>
      <c r="B82" s="37" t="s">
        <v>127</v>
      </c>
      <c r="C82" s="37"/>
      <c r="D82" s="1"/>
      <c r="E82" s="56"/>
      <c r="F82" s="57">
        <v>2999.43</v>
      </c>
      <c r="I82" s="7"/>
    </row>
    <row r="83" spans="1:9" ht="12.75">
      <c r="A83" s="1"/>
      <c r="B83" s="37" t="s">
        <v>128</v>
      </c>
      <c r="C83" s="37"/>
      <c r="D83" s="1"/>
      <c r="E83" s="56"/>
      <c r="F83" s="57">
        <v>549.07</v>
      </c>
      <c r="I83" s="7"/>
    </row>
    <row r="84" spans="1:9" ht="12.75">
      <c r="A84" s="1"/>
      <c r="B84" s="37" t="s">
        <v>129</v>
      </c>
      <c r="C84" s="37"/>
      <c r="D84" s="1"/>
      <c r="E84" s="56"/>
      <c r="F84" s="57">
        <v>2611.17</v>
      </c>
      <c r="I84" s="7"/>
    </row>
    <row r="85" spans="1:6" ht="15">
      <c r="A85" s="12" t="s">
        <v>30</v>
      </c>
      <c r="B85" s="12"/>
      <c r="C85" s="12"/>
      <c r="D85" s="12"/>
      <c r="E85" s="12"/>
      <c r="F85" s="32">
        <f>F80+F81+F82+F83+F84</f>
        <v>62645.14489421648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44348</v>
      </c>
      <c r="C87" s="41">
        <v>-864767</v>
      </c>
      <c r="D87" s="44">
        <f>F44</f>
        <v>55738</v>
      </c>
      <c r="E87" s="44">
        <f>F85</f>
        <v>62645.14489421648</v>
      </c>
      <c r="F87" s="45">
        <f>C87+D87-E87</f>
        <v>-871674.1448942164</v>
      </c>
    </row>
    <row r="89" spans="1:6" ht="13.5" thickBot="1">
      <c r="A89" t="s">
        <v>110</v>
      </c>
      <c r="C89" s="51">
        <v>44348</v>
      </c>
      <c r="D89" s="8" t="s">
        <v>111</v>
      </c>
      <c r="E89" s="51">
        <v>44377</v>
      </c>
      <c r="F89" t="s">
        <v>112</v>
      </c>
    </row>
    <row r="90" spans="1:7" ht="13.5" thickBot="1">
      <c r="A90" t="s">
        <v>113</v>
      </c>
      <c r="F90" s="52">
        <f>E87</f>
        <v>62645.14489421648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2017-08-21T12:47:36Z</cp:lastPrinted>
  <dcterms:created xsi:type="dcterms:W3CDTF">2008-08-18T07:30:19Z</dcterms:created>
  <dcterms:modified xsi:type="dcterms:W3CDTF">2021-10-06T08:22:21Z</dcterms:modified>
  <cp:category/>
  <cp:version/>
  <cp:contentType/>
  <cp:contentStatus/>
</cp:coreProperties>
</file>