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<sst xmlns="http://schemas.openxmlformats.org/spreadsheetml/2006/main" count="165" uniqueCount="143">
  <si>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</si>
  <si>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</si>
  <si>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</si>
  <si>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</si>
  <si>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</si>
  <si>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</si>
  <si>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</si>
  <si>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</si>
  <si>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</si>
  <si>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</si>
  <si>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</si>
  <si>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</si>
  <si>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</si>
  <si>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</si>
  <si>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</si>
  <si>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</si>
  <si>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</si>
  <si>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</si>
  <si>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</si>
  <si>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</si>
  <si>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</si>
  <si>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</si>
  <si>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</si>
  <si>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</si>
  <si>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</si>
  <si>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</si>
  <si>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</si>
  <si>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</si>
  <si>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</si>
  <si>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</si>
  <si>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</si>
  <si>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</si>
  <si>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</si>
  <si>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</si>
  <si>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</si>
  <si>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</si>
  <si>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</si>
  <si>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</si>
  <si>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</si>
  <si>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</si>
  <si>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</si>
  <si>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</si>
  <si>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</si>
  <si>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</si>
  <si>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</si>
  <si>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</si>
  <si>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</si>
  <si>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</si>
  <si>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</si>
  <si>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</si>
  <si>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</si>
  <si>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</si>
  <si>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</si>
  <si>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</si>
  <si>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</si>
  <si>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</si>
  <si>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</si>
  <si>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</si>
  <si>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</si>
  <si>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</si>
  <si>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</si>
  <si>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</si>
  <si>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</si>
  <si>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</si>
  <si>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</si>
  <si>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</si>
  <si>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</si>
  <si>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</si>
  <si>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</si>
  <si>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</si>
  <si>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</si>
  <si>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</si>
  <si>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</si>
  <si>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</si>
  <si>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</si>
  <si>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</si>
  <si>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</si>
  <si>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</si>
  <si>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</si>
  <si>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</si>
  <si>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</si>
  <si>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</si>
  <si>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</si>
  <si>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</si>
  <si>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</si>
  <si>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</si>
  <si>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</si>
  <si>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</si>
  <si>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</si>
  <si>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</si>
  <si>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</si>
  <si>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</si>
  <si>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</si>
  <si>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</si>
  <si>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</si>
  <si>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</si>
  <si>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</si>
  <si>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</si>
  <si>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</si>
  <si>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</si>
  <si>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</si>
  <si>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</si>
  <si>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</si>
  <si>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</si>
  <si>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</si>
  <si>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</si>
  <si>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</si>
  <si>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</si>
  <si>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</si>
  <si>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</si>
  <si>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</si>
  <si>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</si>
  <si>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</si>
  <si>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</si>
  <si>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</si>
  <si>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</si>
  <si>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</si>
  <si>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</si>
  <si>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</si>
  <si>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</si>
  <si>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</si>
  <si>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</si>
  <si>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</si>
  <si>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</si>
  <si>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</si>
  <si>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</si>
  <si>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</si>
  <si>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</si>
  <si>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</si>
  <si>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</si>
  <si>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</si>
  <si>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</si>
  <si>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</si>
  <si>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</si>
  <si>
    <t>смена труб д 25 п.пр. (1мп) подвал</t>
  </si>
  <si>
    <t>труба д 25 п.пр.</t>
  </si>
  <si>
    <t>1мп</t>
  </si>
  <si>
    <t>американка 25</t>
  </si>
  <si>
    <t>1шт</t>
  </si>
  <si>
    <t>уголок 25</t>
  </si>
  <si>
    <t>смена ламп (4шт) п-д2,3</t>
  </si>
  <si>
    <t>лампа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</si>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</sst>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4" sqref="M4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18.560000000000002</v>
      </c>
      <c r="M20" s="34">
        <f>SUM(M6:M19)</f>
        <v>3870.623930880001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0.01*184.3</f>
        <v>1.8430000000000002</v>
      </c>
      <c r="M24" s="33">
        <f>L24*160.174*1.302*1.15</f>
        <v>442.0039811586</v>
      </c>
    </row>
    <row r="25" spans="1:13" ht="12.75">
      <c r="A25" t="s">
        <v>106</v>
      </c>
      <c r="J25" s="20">
        <v>2</v>
      </c>
      <c r="K25" s="20" t="s">
        <v>140</v>
      </c>
      <c r="L25" s="45">
        <f>0.04*7.1</f>
        <v>0.284</v>
      </c>
      <c r="M25" s="33">
        <f aca="true" t="shared" si="1" ref="M25:M35">L25*160.174*1.302*1.15</f>
        <v>68.1113025768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2.1270000000000002</v>
      </c>
      <c r="M36" s="34">
        <f>SUM(M24:M35)</f>
        <v>510.1152837354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49347.64+10.17</f>
        <v>49357.81</v>
      </c>
      <c r="J40" s="20">
        <v>1</v>
      </c>
      <c r="K40" s="20" t="s">
        <v>135</v>
      </c>
      <c r="L40" s="47" t="s">
        <v>136</v>
      </c>
      <c r="M40" s="25">
        <v>90</v>
      </c>
    </row>
    <row r="41" spans="1:13" ht="12.75">
      <c r="A41" t="s">
        <v>7</v>
      </c>
      <c r="F41" s="5">
        <v>43907.03</v>
      </c>
      <c r="J41" s="20">
        <v>2</v>
      </c>
      <c r="K41" s="20" t="s">
        <v>137</v>
      </c>
      <c r="L41" s="25" t="s">
        <v>138</v>
      </c>
      <c r="M41" s="25">
        <v>136.42</v>
      </c>
    </row>
    <row r="42" spans="2:13" ht="12.75">
      <c r="B42" t="s">
        <v>8</v>
      </c>
      <c r="F42" s="9">
        <f>F41/F40</f>
        <v>0.8895660078921654</v>
      </c>
      <c r="J42" s="20">
        <v>3</v>
      </c>
      <c r="K42" s="20" t="s">
        <v>139</v>
      </c>
      <c r="L42" s="25" t="s">
        <v>138</v>
      </c>
      <c r="M42" s="25">
        <v>6.68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142</v>
      </c>
      <c r="M43" s="25">
        <f>4*17.4</f>
        <v>69.6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44807.03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6308*1.302</f>
        <v>8213.016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10379.544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300307</v>
      </c>
      <c r="D58">
        <v>224780.8</v>
      </c>
      <c r="E58">
        <v>3156.5</v>
      </c>
      <c r="F58" s="35">
        <f>C58/D58*E58</f>
        <v>4217.081910465663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3870.623930880001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510.1152837354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302.7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0.36</v>
      </c>
      <c r="E65" t="s">
        <v>14</v>
      </c>
      <c r="F65" s="5">
        <f>B65*D65</f>
        <v>1136.34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302.7</v>
      </c>
    </row>
    <row r="68" spans="1:6" ht="12.75">
      <c r="A68" s="4" t="s">
        <v>25</v>
      </c>
      <c r="B68" s="10"/>
      <c r="C68" s="10"/>
      <c r="F68" s="32">
        <f>SUM(F58:F67)</f>
        <v>10036.861125081065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1.09</v>
      </c>
      <c r="E73" t="s">
        <v>14</v>
      </c>
      <c r="F73" s="11">
        <f>B73*D73</f>
        <v>3440.585</v>
      </c>
    </row>
    <row r="74" spans="1:6" ht="12.75">
      <c r="A74" s="4" t="s">
        <v>29</v>
      </c>
      <c r="F74" s="32">
        <f>F70+F73</f>
        <v>4198.145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1.89</v>
      </c>
      <c r="E77" t="s">
        <v>14</v>
      </c>
      <c r="F77" s="11">
        <f>B77*D77</f>
        <v>5965.785</v>
      </c>
    </row>
    <row r="78" spans="1:6" ht="12.75">
      <c r="A78" s="4" t="s">
        <v>32</v>
      </c>
      <c r="F78" s="32">
        <f>SUM(F77)</f>
        <v>5965.785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30580.335125081067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1773.6594372547017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1771.05+371.45</f>
        <v>2142.5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36807.604562335764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44197</v>
      </c>
      <c r="C87" s="40">
        <v>-91266</v>
      </c>
      <c r="D87" s="43">
        <f>F44</f>
        <v>44807.03</v>
      </c>
      <c r="E87" s="43">
        <f>F85</f>
        <v>36807.604562335764</v>
      </c>
      <c r="F87" s="44">
        <f>C87+D87-E87</f>
        <v>-83266.57456233577</v>
      </c>
    </row>
    <row r="89" spans="1:6" ht="13.5" thickBot="1">
      <c r="A89" t="s">
        <v>111</v>
      </c>
      <c r="C89" s="49">
        <v>44197</v>
      </c>
      <c r="D89" s="8" t="s">
        <v>112</v>
      </c>
      <c r="E89" s="49">
        <v>44227</v>
      </c>
      <c r="F89" t="s">
        <v>113</v>
      </c>
    </row>
    <row r="90" spans="1:7" ht="13.5" thickBot="1">
      <c r="A90" t="s">
        <v>114</v>
      </c>
      <c r="F90" s="50">
        <f>E87</f>
        <v>36807.604562335764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2021-04-20T12:51:16Z</dcterms:modified>
  <cp:category/>
  <cp:version/>
  <cp:contentType/>
  <cp:contentStatus/>
</cp:coreProperties>
</file>