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<sst xmlns="http://schemas.openxmlformats.org/spreadsheetml/2006/main" count="166" uniqueCount="143">
  <si>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</si>
  <si>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</si>
  <si>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</si>
  <si>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</si>
  <si>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</si>
  <si>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</si>
  <si>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</si>
  <si>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</si>
  <si>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</si>
  <si>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</si>
  <si>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</si>
  <si>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</si>
  <si>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</si>
  <si>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</si>
  <si>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</si>
  <si>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</si>
  <si>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</si>
  <si>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</si>
  <si>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</si>
  <si>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</si>
  <si>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</si>
  <si>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</si>
  <si>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</si>
  <si>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</si>
  <si>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</si>
  <si>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</si>
  <si>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</si>
  <si>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</si>
  <si>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</si>
  <si>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</si>
  <si>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</si>
  <si>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</si>
  <si>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</si>
  <si>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</si>
  <si>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</si>
  <si>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</si>
  <si>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</si>
  <si>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</si>
  <si>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</si>
  <si>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</si>
  <si>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</si>
  <si>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</si>
  <si>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</si>
  <si>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</si>
  <si>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</si>
  <si>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</si>
  <si>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</si>
  <si>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</si>
  <si>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</si>
  <si>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</si>
  <si>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</si>
  <si>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</si>
  <si>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</si>
  <si>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</si>
  <si>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</si>
  <si>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</si>
  <si>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</si>
  <si>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</si>
  <si>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</si>
  <si>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</si>
  <si>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</si>
  <si>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</si>
  <si>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</si>
  <si>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</si>
  <si>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</si>
  <si>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</si>
  <si>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</si>
  <si>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</si>
  <si>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</si>
  <si>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</si>
  <si>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</si>
  <si>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</si>
  <si>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</si>
  <si>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</si>
  <si>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</si>
  <si>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</si>
  <si>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</si>
  <si>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</si>
  <si>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</si>
  <si>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</si>
  <si>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</si>
  <si>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</si>
  <si>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</si>
  <si>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</si>
  <si>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</si>
  <si>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</si>
  <si>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</si>
  <si>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</si>
  <si>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</si>
  <si>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</si>
  <si>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</si>
  <si>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</si>
  <si>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</si>
  <si>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</si>
  <si>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</si>
  <si>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</si>
  <si>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</si>
  <si>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</si>
  <si>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</si>
  <si>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</si>
  <si>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</si>
  <si>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</si>
  <si>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</si>
  <si>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</si>
  <si>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</si>
  <si>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</si>
  <si>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</si>
  <si>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</si>
  <si>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</si>
  <si>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</si>
  <si>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</si>
  <si>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</si>
  <si>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</si>
  <si>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</si>
  <si>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</si>
  <si>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</si>
  <si>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</si>
  <si>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</si>
  <si>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</si>
  <si>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</si>
  <si>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</si>
  <si>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</si>
  <si>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</si>
  <si>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</si>
  <si>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</si>
  <si>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</si>
  <si>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</si>
  <si>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</si>
  <si>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</si>
  <si>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</si>
  <si>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</si>
  <si>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</si>
  <si>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</si>
  <si>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</si>
  <si>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</si>
  <si>
    <t>смена труб д 20 м.пл (5мп)</t>
  </si>
  <si>
    <t>труба д 20 м.пл</t>
  </si>
  <si>
    <t>5мп</t>
  </si>
  <si>
    <t>цанга</t>
  </si>
  <si>
    <t>2шт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</si>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</sst>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545.109642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545.109642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1.65</v>
      </c>
      <c r="M16" s="46">
        <f t="shared" si="0"/>
        <v>272.554821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11</v>
      </c>
      <c r="M20" s="32">
        <f>SUM(M6:M19)</f>
        <v>1817.03214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0.05*155</f>
        <v>7.75</v>
      </c>
      <c r="M24" s="31">
        <f>L24*126.87*1.302*1.15</f>
        <v>1472.20899525</v>
      </c>
    </row>
    <row r="25" spans="1:13" ht="12.75">
      <c r="A25" t="s">
        <v>106</v>
      </c>
      <c r="J25" s="20">
        <v>2</v>
      </c>
      <c r="K25" s="20" t="s">
        <v>140</v>
      </c>
      <c r="L25" s="46">
        <v>0.07</v>
      </c>
      <c r="M25" s="31">
        <f aca="true" t="shared" si="1" ref="M25:M37">L25*126.87*1.302*1.15</f>
        <v>13.297371570000001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7.82</v>
      </c>
      <c r="M38" s="32">
        <f>SUM(M24:M37)</f>
        <v>1485.50636682</v>
      </c>
    </row>
    <row r="39" ht="12.75">
      <c r="K39" s="1" t="s">
        <v>62</v>
      </c>
    </row>
    <row r="40" spans="1:13" ht="12.75">
      <c r="A40" s="2" t="s">
        <v>6</v>
      </c>
      <c r="F40" s="11">
        <v>45786.73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41041.8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0.8963688824251044</v>
      </c>
      <c r="J42" s="20">
        <v>1</v>
      </c>
      <c r="K42" s="20" t="s">
        <v>136</v>
      </c>
      <c r="L42" s="25" t="s">
        <v>137</v>
      </c>
      <c r="M42" s="25">
        <f>5*101</f>
        <v>505</v>
      </c>
    </row>
    <row r="43" spans="1:13" ht="12.75">
      <c r="A43" t="s">
        <v>126</v>
      </c>
      <c r="E43" s="53"/>
      <c r="F43" s="11">
        <f>250+400+250+(27.3*13.65)</f>
        <v>1272.645</v>
      </c>
      <c r="J43" s="20">
        <v>2</v>
      </c>
      <c r="K43" s="20" t="s">
        <v>138</v>
      </c>
      <c r="L43" s="25" t="s">
        <v>139</v>
      </c>
      <c r="M43" s="25">
        <f>2*188</f>
        <v>376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42314.445</v>
      </c>
      <c r="J44" s="20">
        <v>3</v>
      </c>
      <c r="K44" s="20" t="s">
        <v>141</v>
      </c>
      <c r="L44" s="23" t="s">
        <v>142</v>
      </c>
      <c r="M44" s="23">
        <v>13.21</v>
      </c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6098*1.302</f>
        <v>7939.5960000000005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1664*1.302</f>
        <v>2166.5280000000002</v>
      </c>
      <c r="J50" s="20">
        <v>9</v>
      </c>
      <c r="K50" s="20"/>
      <c r="L50" s="23"/>
      <c r="M50" s="23"/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10106.124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47">
        <v>224982</v>
      </c>
      <c r="D58">
        <v>229360</v>
      </c>
      <c r="E58">
        <v>3141.3</v>
      </c>
      <c r="F58" s="36">
        <f>C58/D58*E58</f>
        <v>3081.339189919777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1817.03214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19</v>
      </c>
      <c r="K60" s="20"/>
      <c r="L60" s="23"/>
      <c r="M60" s="23"/>
    </row>
    <row r="61" spans="1:13" ht="12.75">
      <c r="A61" t="s">
        <v>73</v>
      </c>
      <c r="F61" s="5">
        <f>2*600*1.302</f>
        <v>1562.4</v>
      </c>
      <c r="J61" s="20"/>
      <c r="K61" s="20"/>
      <c r="L61" s="34" t="s">
        <v>65</v>
      </c>
      <c r="M61" s="35">
        <f>SUM(M42:M60)</f>
        <v>894.21</v>
      </c>
    </row>
    <row r="62" spans="1:6" ht="12.75">
      <c r="A62" t="s">
        <v>22</v>
      </c>
      <c r="F62" s="5">
        <f>M61</f>
        <v>894.21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4"/>
      <c r="B65" s="54">
        <v>3141.3</v>
      </c>
      <c r="C65" s="54" t="s">
        <v>13</v>
      </c>
      <c r="D65" s="55">
        <v>0.19</v>
      </c>
      <c r="E65" s="54" t="s">
        <v>14</v>
      </c>
      <c r="F65" s="55">
        <f>B65*D65</f>
        <v>596.8470000000001</v>
      </c>
    </row>
    <row r="66" spans="1:6" ht="12.75">
      <c r="A66" s="54" t="s">
        <v>78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7951.8283299197765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0.23</v>
      </c>
      <c r="E70" t="s">
        <v>14</v>
      </c>
      <c r="F70" s="11">
        <f>B70*D70</f>
        <v>722.499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</v>
      </c>
      <c r="E73" t="s">
        <v>14</v>
      </c>
      <c r="F73" s="11">
        <f>B73*D73</f>
        <v>3141.3</v>
      </c>
    </row>
    <row r="74" spans="1:6" ht="12.75">
      <c r="A74" s="4" t="s">
        <v>29</v>
      </c>
      <c r="F74" s="33">
        <f>F70+F73</f>
        <v>3863.799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2.23</v>
      </c>
      <c r="E77" t="s">
        <v>14</v>
      </c>
      <c r="F77" s="5">
        <f>B77*D77</f>
        <v>7005.099</v>
      </c>
    </row>
    <row r="78" spans="1:6" ht="12.75">
      <c r="A78" s="4" t="s">
        <v>32</v>
      </c>
      <c r="F78" s="33">
        <f>SUM(F77)</f>
        <v>7005.099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28926.850329919776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1677.757319135347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1913.6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375.35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1687.69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34581.24764905513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43862</v>
      </c>
      <c r="C87" s="41">
        <v>66811</v>
      </c>
      <c r="D87" s="44">
        <f>F44</f>
        <v>42314.445</v>
      </c>
      <c r="E87" s="44">
        <f>F85</f>
        <v>34581.24764905513</v>
      </c>
      <c r="F87" s="45">
        <f>C87+D87-E87</f>
        <v>74544.19735094489</v>
      </c>
    </row>
    <row r="89" spans="1:6" ht="13.5" thickBot="1">
      <c r="A89" t="s">
        <v>111</v>
      </c>
      <c r="C89" s="49">
        <v>43862</v>
      </c>
      <c r="D89" s="8" t="s">
        <v>112</v>
      </c>
      <c r="E89" s="49">
        <v>43890</v>
      </c>
      <c r="F89" t="s">
        <v>113</v>
      </c>
    </row>
    <row r="90" spans="1:7" ht="13.5" thickBot="1">
      <c r="A90" t="s">
        <v>114</v>
      </c>
      <c r="F90" s="50">
        <f>E87</f>
        <v>34581.24764905513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2020-05-13T12:26:18Z</dcterms:modified>
  <cp:category/>
  <cp:version/>
  <cp:contentType/>
  <cp:contentStatus/>
</cp:coreProperties>
</file>