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<sst xmlns="http://schemas.openxmlformats.org/spreadsheetml/2006/main" count="168" uniqueCount="144">
  <si>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</si>
  <si>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</si>
  <si>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</si>
  <si>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</si>
  <si>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</si>
  <si>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</si>
  <si>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</si>
  <si>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</si>
  <si>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</si>
  <si>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</si>
  <si>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</si>
  <si>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</si>
  <si>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</si>
  <si>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</si>
  <si>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</si>
  <si>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</si>
  <si>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</si>
  <si>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</si>
  <si>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</si>
  <si>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</si>
  <si>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</si>
  <si>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</si>
  <si>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</si>
  <si>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</si>
  <si>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</si>
  <si>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</si>
  <si>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</si>
  <si>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</si>
  <si>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</si>
  <si>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</si>
  <si>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</si>
  <si>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</si>
  <si>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</si>
  <si>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</si>
  <si>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</si>
  <si>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</si>
  <si>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</si>
  <si>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</si>
  <si>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</si>
  <si>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</si>
  <si>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</si>
  <si>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</si>
  <si>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</si>
  <si>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</si>
  <si>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</si>
  <si>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</si>
  <si>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</si>
  <si>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</si>
  <si>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</si>
  <si>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</si>
  <si>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</si>
  <si>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</si>
  <si>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</si>
  <si>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</si>
  <si>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</si>
  <si>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</si>
  <si>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</si>
  <si>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</si>
  <si>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</si>
  <si>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</si>
  <si>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</si>
  <si>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</si>
  <si>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</si>
  <si>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</si>
  <si>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</si>
  <si>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</si>
  <si>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</si>
  <si>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</si>
  <si>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</si>
  <si>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</si>
  <si>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</si>
  <si>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</si>
  <si>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</si>
  <si>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</si>
  <si>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</si>
  <si>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</si>
  <si>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</si>
  <si>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</si>
  <si>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</si>
  <si>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</si>
  <si>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</si>
  <si>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</si>
  <si>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</si>
  <si>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</si>
  <si>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</si>
  <si>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</si>
  <si>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</si>
  <si>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</si>
  <si>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</si>
  <si>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</si>
  <si>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</si>
  <si>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</si>
  <si>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</si>
  <si>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</si>
  <si>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</si>
  <si>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</si>
  <si>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</si>
  <si>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</si>
  <si>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</si>
  <si>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</si>
  <si>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</si>
  <si>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</si>
  <si>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</si>
  <si>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</si>
  <si>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</si>
  <si>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</si>
  <si>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</si>
  <si>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</si>
  <si>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</si>
  <si>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</si>
  <si>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</si>
  <si>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</si>
  <si>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</si>
  <si>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</si>
  <si>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</si>
  <si>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</si>
  <si>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</si>
  <si>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</si>
  <si>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</si>
  <si>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</si>
  <si>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</si>
  <si>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</si>
  <si>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</si>
  <si>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</si>
  <si>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</si>
  <si>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</si>
  <si>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</si>
  <si>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</si>
  <si>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</si>
  <si>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</si>
  <si>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</si>
  <si>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</si>
  <si>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ост.на 01.08</t>
  </si>
  <si>
    <t>июля</t>
  </si>
  <si>
    <t>за   июль  2020 г.</t>
  </si>
  <si>
    <t>смена вентиля д 15 (1шт)</t>
  </si>
  <si>
    <t xml:space="preserve">смена розетки (1шт) </t>
  </si>
  <si>
    <t>вентиль д 15</t>
  </si>
  <si>
    <t>1шт</t>
  </si>
  <si>
    <t>розетка</t>
  </si>
  <si>
    <t>Горгаз (техобслуживание и ремонт)</t>
  </si>
  <si>
    <t>лампа</t>
  </si>
  <si>
    <t xml:space="preserve">смена ламп (9шт) </t>
  </si>
  <si>
    <t>9шт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</si>
</sst>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1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1">
        <f t="shared" si="0"/>
        <v>1038.56180904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1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1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1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1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1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25.48</v>
      </c>
      <c r="M20" s="32">
        <f>SUM(M6:M19)</f>
        <v>5313.76604304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0.81</v>
      </c>
      <c r="M24" s="50">
        <f>L24*160.174*1.302*1.15</f>
        <v>194.261109462</v>
      </c>
    </row>
    <row r="25" spans="1:13" ht="12.75">
      <c r="A25" t="s">
        <v>105</v>
      </c>
      <c r="J25" s="20">
        <v>2</v>
      </c>
      <c r="K25" s="48" t="s">
        <v>136</v>
      </c>
      <c r="L25" s="56">
        <v>0.24</v>
      </c>
      <c r="M25" s="50">
        <f aca="true" t="shared" si="1" ref="M25:M34">L25*160.174*1.302*1.15</f>
        <v>57.558847248</v>
      </c>
    </row>
    <row r="26" spans="1:13" ht="12.75">
      <c r="A26" t="s">
        <v>106</v>
      </c>
      <c r="J26" s="20">
        <v>3</v>
      </c>
      <c r="K26" s="20" t="s">
        <v>142</v>
      </c>
      <c r="L26" s="51">
        <f>0.09*7.1</f>
        <v>0.6389999999999999</v>
      </c>
      <c r="M26" s="50">
        <f t="shared" si="1"/>
        <v>153.25043079779996</v>
      </c>
    </row>
    <row r="27" spans="1:13" ht="12.75">
      <c r="A27" s="53" t="s">
        <v>107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1.689</v>
      </c>
      <c r="M35" s="32">
        <f>SUM(M24:M34)</f>
        <v>405.0703875078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v>283</v>
      </c>
    </row>
    <row r="40" spans="1:13" ht="12.75">
      <c r="A40" s="2" t="s">
        <v>6</v>
      </c>
      <c r="F40" s="11">
        <v>65432.09</v>
      </c>
      <c r="J40" s="20">
        <v>2</v>
      </c>
      <c r="K40" s="20" t="s">
        <v>139</v>
      </c>
      <c r="L40" s="25" t="s">
        <v>138</v>
      </c>
      <c r="M40" s="25">
        <v>71.25</v>
      </c>
    </row>
    <row r="41" spans="1:13" ht="12.75">
      <c r="A41" t="s">
        <v>7</v>
      </c>
      <c r="F41" s="5">
        <v>66382.59</v>
      </c>
      <c r="J41" s="20">
        <v>3</v>
      </c>
      <c r="K41" s="20" t="s">
        <v>141</v>
      </c>
      <c r="L41" s="25" t="s">
        <v>143</v>
      </c>
      <c r="M41" s="25">
        <f>9*17.4</f>
        <v>156.6</v>
      </c>
    </row>
    <row r="42" spans="2:13" ht="12.75">
      <c r="B42" t="s">
        <v>8</v>
      </c>
      <c r="F42" s="9">
        <f>F41/F40</f>
        <v>1.0145265113799666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67787.59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7797*1.302</f>
        <v>10151.694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1" t="s">
        <v>82</v>
      </c>
      <c r="B51" s="52"/>
      <c r="C51" s="52"/>
      <c r="D51" s="52"/>
      <c r="E51" s="62">
        <v>0</v>
      </c>
      <c r="F51" s="63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16661.694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510.85</v>
      </c>
    </row>
    <row r="54" spans="1:6" ht="12.75">
      <c r="A54" t="s">
        <v>73</v>
      </c>
      <c r="C54" s="13"/>
      <c r="D54" s="43">
        <v>0</v>
      </c>
      <c r="E54" s="13" t="s">
        <v>14</v>
      </c>
      <c r="F54" s="11">
        <f>E33*D54</f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2">
        <v>304687</v>
      </c>
      <c r="D58">
        <v>224780.8</v>
      </c>
      <c r="E58">
        <v>4476.6</v>
      </c>
      <c r="F58" s="33">
        <f>C58/D58*E58</f>
        <v>6067.964097467399</v>
      </c>
    </row>
    <row r="59" spans="1:6" ht="12.75">
      <c r="A59" t="s">
        <v>19</v>
      </c>
      <c r="F59" s="33">
        <f>M20</f>
        <v>5313.76604304</v>
      </c>
    </row>
    <row r="60" spans="1:6" ht="12.75">
      <c r="A60" t="s">
        <v>20</v>
      </c>
      <c r="F60" s="11">
        <f>M35</f>
        <v>405.0703875078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510.85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66" t="s">
        <v>140</v>
      </c>
      <c r="B65" s="66"/>
      <c r="C65" s="66"/>
      <c r="D65" s="66"/>
      <c r="E65" s="66"/>
      <c r="F65" s="67">
        <v>26870</v>
      </c>
    </row>
    <row r="66" spans="2:6" ht="12.75">
      <c r="B66">
        <v>4476.6</v>
      </c>
      <c r="C66" t="s">
        <v>13</v>
      </c>
      <c r="D66" s="11">
        <v>0.26</v>
      </c>
      <c r="E66" t="s">
        <v>14</v>
      </c>
      <c r="F66" s="11">
        <f>B66*D66</f>
        <v>1163.9160000000002</v>
      </c>
    </row>
    <row r="67" spans="1:6" ht="12.75">
      <c r="A67" s="44"/>
      <c r="B67" s="44"/>
      <c r="C67" s="44"/>
      <c r="D67" s="45"/>
      <c r="E67" s="44"/>
      <c r="F67" s="45">
        <v>0</v>
      </c>
    </row>
    <row r="68" spans="1:6" ht="12.75">
      <c r="A68" s="52" t="s">
        <v>83</v>
      </c>
      <c r="B68" s="52"/>
      <c r="C68" s="52"/>
      <c r="D68" s="63">
        <v>0</v>
      </c>
      <c r="E68" s="52"/>
      <c r="F68" s="63">
        <f>D68*E33</f>
        <v>0</v>
      </c>
    </row>
    <row r="69" spans="1:6" ht="12.75">
      <c r="A69" s="4" t="s">
        <v>24</v>
      </c>
      <c r="B69" s="10"/>
      <c r="C69" s="10"/>
      <c r="F69" s="46">
        <f>SUM(F58:F68)</f>
        <v>41112.7665280152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1.14</v>
      </c>
      <c r="E74" t="s">
        <v>14</v>
      </c>
      <c r="F74" s="11">
        <f>B74*D74</f>
        <v>5103.324</v>
      </c>
    </row>
    <row r="75" spans="1:6" ht="12.75">
      <c r="A75" s="4" t="s">
        <v>28</v>
      </c>
      <c r="F75" s="31">
        <f>F71+F74</f>
        <v>6177.708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2.1</v>
      </c>
      <c r="E78" t="s">
        <v>14</v>
      </c>
      <c r="F78" s="11">
        <f>B78*D78</f>
        <v>9400.86</v>
      </c>
    </row>
    <row r="79" spans="1:6" ht="12.75">
      <c r="A79" s="4" t="s">
        <v>30</v>
      </c>
      <c r="F79" s="31">
        <f>SUM(F78)</f>
        <v>9400.86</v>
      </c>
    </row>
    <row r="80" spans="1:6" ht="12.75">
      <c r="A80" s="64" t="s">
        <v>76</v>
      </c>
      <c r="B80" s="52"/>
      <c r="C80" s="52"/>
      <c r="D80" s="62">
        <v>0</v>
      </c>
      <c r="E80" s="52"/>
      <c r="F80" s="65">
        <f>D80*E33</f>
        <v>0</v>
      </c>
    </row>
    <row r="81" spans="1:6" ht="12.75">
      <c r="A81" s="1" t="s">
        <v>31</v>
      </c>
      <c r="B81" s="1"/>
      <c r="F81" s="31">
        <f>F52+F56+F69+F75+F79+F80</f>
        <v>73353.0285280152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4254.475654624882</v>
      </c>
      <c r="I82" s="7"/>
    </row>
    <row r="83" spans="1:9" ht="12.75">
      <c r="A83" s="1"/>
      <c r="B83" s="34" t="s">
        <v>127</v>
      </c>
      <c r="C83" s="34"/>
      <c r="D83" s="1"/>
      <c r="E83" s="58"/>
      <c r="F83" s="59">
        <v>2267.8</v>
      </c>
      <c r="I83" s="7"/>
    </row>
    <row r="84" spans="1:9" ht="12.75">
      <c r="A84" s="1"/>
      <c r="B84" s="34" t="s">
        <v>128</v>
      </c>
      <c r="C84" s="34"/>
      <c r="D84" s="1"/>
      <c r="E84" s="58"/>
      <c r="F84" s="60">
        <v>0</v>
      </c>
      <c r="I84" s="7"/>
    </row>
    <row r="85" spans="1:9" ht="12.75">
      <c r="A85" s="1"/>
      <c r="B85" s="34" t="s">
        <v>129</v>
      </c>
      <c r="C85" s="34"/>
      <c r="D85" s="1"/>
      <c r="E85" s="58"/>
      <c r="F85" s="59">
        <v>0</v>
      </c>
      <c r="I85" s="7"/>
    </row>
    <row r="86" spans="1:6" ht="13.5">
      <c r="A86" s="12" t="s">
        <v>33</v>
      </c>
      <c r="B86" s="12"/>
      <c r="C86" s="12"/>
      <c r="D86" s="12"/>
      <c r="E86" s="12"/>
      <c r="F86" s="40">
        <f>F81+F82+F83+F84+F85</f>
        <v>79875.30418264009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132</v>
      </c>
    </row>
    <row r="88" spans="1:6" ht="12.75">
      <c r="A88" s="13"/>
      <c r="B88" s="37">
        <v>44013</v>
      </c>
      <c r="C88" s="38">
        <v>37436</v>
      </c>
      <c r="D88" s="41">
        <f>F44</f>
        <v>67787.59</v>
      </c>
      <c r="E88" s="41">
        <f>F86</f>
        <v>79875.30418264009</v>
      </c>
      <c r="F88" s="42">
        <f>C88+D88-E88</f>
        <v>25348.28581735991</v>
      </c>
    </row>
    <row r="90" spans="1:6" ht="13.5" thickBot="1">
      <c r="A90" t="s">
        <v>111</v>
      </c>
      <c r="C90" s="54">
        <v>44013</v>
      </c>
      <c r="D90" s="8" t="s">
        <v>112</v>
      </c>
      <c r="E90" s="54">
        <v>44043</v>
      </c>
      <c r="F90" t="s">
        <v>113</v>
      </c>
    </row>
    <row r="91" spans="1:7" ht="13.5" thickBot="1">
      <c r="A91" t="s">
        <v>114</v>
      </c>
      <c r="F91" s="55">
        <f>E88</f>
        <v>79875.30418264009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2020-09-12T14:08:57Z</cp:lastPrinted>
  <dcterms:created xsi:type="dcterms:W3CDTF">2008-08-18T07:30:19Z</dcterms:created>
  <dcterms:modified xsi:type="dcterms:W3CDTF">2020-11-06T16:43:09Z</dcterms:modified>
  <cp:category/>
  <cp:version/>
  <cp:contentType/>
  <cp:contentStatus/>
</cp:coreProperties>
</file>