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<sst xmlns="http://schemas.openxmlformats.org/spreadsheetml/2006/main" count="172" uniqueCount="148">
  <si>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</si>
  <si>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</si>
  <si>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</si>
  <si>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</si>
  <si>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</si>
  <si>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</si>
  <si>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</si>
  <si>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</si>
  <si>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</si>
  <si>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</si>
  <si>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</si>
  <si>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</si>
  <si>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</si>
  <si>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</si>
  <si>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</si>
  <si>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</si>
  <si>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</si>
  <si>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</si>
  <si>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</si>
  <si>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</si>
  <si>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</si>
  <si>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</si>
  <si>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</si>
  <si>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</si>
  <si>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</si>
  <si>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</si>
  <si>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</si>
  <si>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</si>
  <si>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</si>
  <si>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</si>
  <si>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</si>
  <si>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</si>
  <si>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</si>
  <si>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</si>
  <si>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</si>
  <si>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</si>
  <si>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</si>
  <si>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</si>
  <si>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</si>
  <si>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</si>
  <si>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</si>
  <si>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</si>
  <si>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</si>
  <si>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</si>
  <si>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</si>
  <si>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</si>
  <si>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</si>
  <si>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</si>
  <si>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</si>
  <si>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</si>
  <si>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</si>
  <si>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</si>
  <si>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</si>
  <si>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</si>
  <si>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</si>
  <si>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</si>
  <si>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</si>
  <si>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</si>
  <si>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</si>
  <si>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</si>
  <si>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</si>
  <si>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</si>
  <si>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</si>
  <si>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</si>
  <si>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</si>
  <si>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</si>
  <si>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</si>
  <si>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</si>
  <si>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</si>
  <si>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</si>
  <si>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</si>
  <si>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</si>
  <si>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</si>
  <si>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</si>
  <si>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</si>
  <si>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</si>
  <si>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</si>
  <si>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</si>
  <si>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</si>
  <si>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</si>
  <si>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</si>
  <si>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</si>
  <si>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</si>
  <si>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</si>
  <si>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</si>
  <si>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</si>
  <si>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</si>
  <si>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</si>
  <si>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</si>
  <si>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</si>
  <si>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</si>
  <si>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</si>
  <si>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</si>
  <si>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</si>
  <si>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</si>
  <si>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</si>
  <si>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</si>
  <si>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</si>
  <si>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</si>
  <si>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</si>
  <si>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</si>
  <si>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</si>
  <si>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</si>
  <si>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</si>
  <si>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</si>
  <si>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</si>
  <si>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</si>
  <si>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</si>
  <si>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</si>
  <si>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</si>
  <si>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</si>
  <si>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</si>
  <si>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</si>
  <si>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</si>
  <si>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</si>
  <si>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</si>
  <si>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</si>
  <si>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</si>
  <si>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</si>
  <si>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</si>
  <si>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</si>
  <si>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</si>
  <si>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</si>
  <si>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</si>
  <si>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</si>
  <si>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</si>
  <si>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</si>
  <si>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</si>
  <si>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</si>
  <si>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</si>
  <si>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</si>
  <si>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</si>
  <si>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</si>
  <si>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</si>
  <si>
    <t>смена труб д 20 кв.36 (1мп)</t>
  </si>
  <si>
    <t>труба д 20 п.пр.</t>
  </si>
  <si>
    <t>1мп</t>
  </si>
  <si>
    <t>американка 20</t>
  </si>
  <si>
    <t>нер.муфта 20</t>
  </si>
  <si>
    <t>1шт</t>
  </si>
  <si>
    <t>смена труб д 50 кв.36 (1мп)</t>
  </si>
  <si>
    <t>труба 50 пвх</t>
  </si>
  <si>
    <t>уголок 50</t>
  </si>
  <si>
    <t>ремонт подъезда №1</t>
  </si>
  <si>
    <t>материалы для ремонта подъезда №1</t>
  </si>
  <si>
    <t xml:space="preserve">смена ламп 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</si>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</sst>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7" sqref="M4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690.2890738800002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9.370000000000001</v>
      </c>
      <c r="M20" s="34">
        <f>SUM(M6:M19)</f>
        <v>1954.0811547600006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2.249</v>
      </c>
      <c r="M24" s="33">
        <f>L24*160.174*1.302*1.15</f>
        <v>539.3743644198</v>
      </c>
    </row>
    <row r="25" spans="1:13" ht="12.75">
      <c r="A25" t="s">
        <v>106</v>
      </c>
      <c r="J25" s="20">
        <v>2</v>
      </c>
      <c r="K25" s="20" t="s">
        <v>140</v>
      </c>
      <c r="L25" s="45">
        <v>1.33</v>
      </c>
      <c r="M25" s="33">
        <f aca="true" t="shared" si="1" ref="M25:M35">L25*160.174*1.302*1.15</f>
        <v>318.97194516600007</v>
      </c>
    </row>
    <row r="26" spans="1:13" ht="12.75">
      <c r="A26" t="s">
        <v>107</v>
      </c>
      <c r="J26" s="20">
        <v>3</v>
      </c>
      <c r="K26" s="20" t="s">
        <v>143</v>
      </c>
      <c r="L26" s="25">
        <v>174.02</v>
      </c>
      <c r="M26" s="33">
        <f t="shared" si="1"/>
        <v>41734.960825404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145</v>
      </c>
      <c r="L27" s="25">
        <f>0.06*7.1</f>
        <v>0.426</v>
      </c>
      <c r="M27" s="33">
        <f t="shared" si="1"/>
        <v>102.16695386519999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178.025</v>
      </c>
      <c r="M36" s="34">
        <f>SUM(M24:M35)</f>
        <v>42695.474088855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46194.83</v>
      </c>
      <c r="J40" s="20">
        <v>1</v>
      </c>
      <c r="K40" s="20" t="s">
        <v>135</v>
      </c>
      <c r="L40" s="47" t="s">
        <v>136</v>
      </c>
      <c r="M40" s="25">
        <v>73.35</v>
      </c>
    </row>
    <row r="41" spans="1:13" ht="12.75">
      <c r="A41" t="s">
        <v>7</v>
      </c>
      <c r="F41" s="5">
        <v>37784.56</v>
      </c>
      <c r="J41" s="20">
        <v>2</v>
      </c>
      <c r="K41" s="20" t="s">
        <v>137</v>
      </c>
      <c r="L41" s="25" t="s">
        <v>136</v>
      </c>
      <c r="M41" s="25">
        <v>113</v>
      </c>
    </row>
    <row r="42" spans="2:13" ht="12.75">
      <c r="B42" t="s">
        <v>8</v>
      </c>
      <c r="F42" s="9">
        <f>F41/F40</f>
        <v>0.8179391503334896</v>
      </c>
      <c r="J42" s="20">
        <v>3</v>
      </c>
      <c r="K42" s="20" t="s">
        <v>138</v>
      </c>
      <c r="L42" s="25" t="s">
        <v>139</v>
      </c>
      <c r="M42" s="25">
        <v>51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141</v>
      </c>
      <c r="L43" s="25" t="s">
        <v>136</v>
      </c>
      <c r="M43" s="25">
        <v>72.25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38684.56</v>
      </c>
      <c r="J44" s="20">
        <v>5</v>
      </c>
      <c r="K44" s="20" t="s">
        <v>142</v>
      </c>
      <c r="L44" s="25" t="s">
        <v>139</v>
      </c>
      <c r="M44" s="25">
        <v>58.88</v>
      </c>
    </row>
    <row r="45" spans="10:13" ht="12.75">
      <c r="J45" s="20">
        <v>6</v>
      </c>
      <c r="K45" s="20" t="s">
        <v>144</v>
      </c>
      <c r="L45" s="25"/>
      <c r="M45" s="25">
        <v>5920.86</v>
      </c>
    </row>
    <row r="46" spans="2:13" ht="12.75">
      <c r="B46" s="1" t="s">
        <v>10</v>
      </c>
      <c r="C46" s="1"/>
      <c r="J46" s="20">
        <v>7</v>
      </c>
      <c r="K46" s="20" t="s">
        <v>146</v>
      </c>
      <c r="L46" s="25" t="s">
        <v>147</v>
      </c>
      <c r="M46" s="25">
        <f>6*17.4</f>
        <v>104.39999999999999</v>
      </c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6098*1.302</f>
        <v>7939.5960000000005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10106.124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302184</v>
      </c>
      <c r="D58">
        <v>229360</v>
      </c>
      <c r="E58">
        <v>3156.5</v>
      </c>
      <c r="F58" s="35">
        <f>C58/D58*E58</f>
        <v>4158.719026857342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1954.0811547600006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42695.474088855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/>
      <c r="K61" s="20"/>
      <c r="L61" s="31" t="s">
        <v>65</v>
      </c>
      <c r="M61" s="28">
        <f>SUM(M40:M60)</f>
        <v>6393.74</v>
      </c>
    </row>
    <row r="62" spans="1:6" ht="12.75">
      <c r="A62" t="s">
        <v>22</v>
      </c>
      <c r="F62" s="5">
        <f>M61</f>
        <v>6393.74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0.43</v>
      </c>
      <c r="E65" t="s">
        <v>14</v>
      </c>
      <c r="F65" s="5">
        <f>B65*D65</f>
        <v>1357.295</v>
      </c>
    </row>
    <row r="66" spans="1:6" ht="12.75">
      <c r="A66" s="53" t="s">
        <v>78</v>
      </c>
      <c r="B66" s="53"/>
      <c r="C66" s="53"/>
      <c r="D66" s="54"/>
      <c r="E66" s="53"/>
      <c r="F66" s="55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56559.30927047234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1.17</v>
      </c>
      <c r="E73" t="s">
        <v>14</v>
      </c>
      <c r="F73" s="11">
        <f>B73*D73</f>
        <v>3693.1049999999996</v>
      </c>
    </row>
    <row r="74" spans="1:6" ht="12.75">
      <c r="A74" s="4" t="s">
        <v>29</v>
      </c>
      <c r="F74" s="32">
        <f>F70+F73</f>
        <v>4450.664999999999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2.2</v>
      </c>
      <c r="E77" t="s">
        <v>14</v>
      </c>
      <c r="F77" s="5">
        <f>B77*D77</f>
        <v>6944.3</v>
      </c>
    </row>
    <row r="78" spans="1:6" ht="12.75">
      <c r="A78" s="4" t="s">
        <v>32</v>
      </c>
      <c r="F78" s="8">
        <f>SUM(F77)</f>
        <v>6944.3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78060.39827047233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4527.503099687395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1709.61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86608.62137015973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43952</v>
      </c>
      <c r="C87" s="40">
        <v>-15880</v>
      </c>
      <c r="D87" s="43">
        <f>F44</f>
        <v>38684.56</v>
      </c>
      <c r="E87" s="43">
        <f>F85</f>
        <v>86608.62137015973</v>
      </c>
      <c r="F87" s="44">
        <f>C87+D87-E87</f>
        <v>-63804.06137015973</v>
      </c>
    </row>
    <row r="89" spans="1:6" ht="13.5" thickBot="1">
      <c r="A89" t="s">
        <v>111</v>
      </c>
      <c r="C89" s="49">
        <v>43952</v>
      </c>
      <c r="D89" s="8" t="s">
        <v>112</v>
      </c>
      <c r="E89" s="49">
        <v>43982</v>
      </c>
      <c r="F89" t="s">
        <v>113</v>
      </c>
    </row>
    <row r="90" spans="1:7" ht="13.5" thickBot="1">
      <c r="A90" t="s">
        <v>114</v>
      </c>
      <c r="F90" s="50">
        <f>E87</f>
        <v>86608.62137015973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2017-08-21T12:46:41Z</cp:lastPrinted>
  <dcterms:created xsi:type="dcterms:W3CDTF">2008-08-18T07:30:19Z</dcterms:created>
  <dcterms:modified xsi:type="dcterms:W3CDTF">2020-08-06T10:54:08Z</dcterms:modified>
  <cp:category/>
  <cp:version/>
  <cp:contentType/>
  <cp:contentStatus/>
</cp:coreProperties>
</file>