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<sst xmlns="http://schemas.openxmlformats.org/spreadsheetml/2006/main" count="163" uniqueCount="140">
  <si>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</si>
  <si>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</si>
  <si>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</si>
  <si>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</si>
  <si>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</si>
  <si>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</si>
  <si>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</si>
  <si>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</si>
  <si>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</si>
  <si>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</si>
  <si>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</si>
  <si>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</si>
  <si>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</si>
  <si>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</si>
  <si>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</si>
  <si>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</si>
  <si>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</si>
  <si>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</si>
  <si>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</si>
  <si>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</si>
  <si>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</si>
  <si>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</si>
  <si>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</si>
  <si>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</si>
  <si>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</si>
  <si>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</si>
  <si>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</si>
  <si>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</si>
  <si>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</si>
  <si>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</si>
  <si>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</si>
  <si>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</si>
  <si>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</si>
  <si>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</si>
  <si>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</si>
  <si>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</si>
  <si>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</si>
  <si>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</si>
  <si>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</si>
  <si>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</si>
  <si>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</si>
  <si>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</si>
  <si>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</si>
  <si>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</si>
  <si>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</si>
  <si>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</si>
  <si>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</si>
  <si>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</si>
  <si>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</si>
  <si>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</si>
  <si>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</si>
  <si>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</si>
  <si>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</si>
  <si>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</si>
  <si>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</si>
  <si>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</si>
  <si>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</si>
  <si>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</si>
  <si>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</si>
  <si>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</si>
  <si>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</si>
  <si>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</si>
  <si>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</si>
  <si>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</si>
  <si>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</si>
  <si>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</si>
  <si>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</si>
  <si>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</si>
  <si>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</si>
  <si>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</si>
  <si>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</si>
  <si>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</si>
  <si>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</si>
  <si>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</si>
  <si>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</si>
  <si>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</si>
  <si>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</si>
  <si>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</si>
  <si>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</si>
  <si>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</si>
  <si>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</si>
  <si>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</si>
  <si>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</si>
  <si>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</si>
  <si>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</si>
  <si>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</si>
  <si>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</si>
  <si>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</si>
  <si>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</si>
  <si>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</si>
  <si>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</si>
  <si>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</si>
  <si>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</si>
  <si>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</si>
  <si>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</si>
  <si>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</si>
  <si>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</si>
  <si>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</si>
  <si>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</si>
  <si>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</si>
  <si>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</si>
  <si>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</si>
  <si>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</si>
  <si>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</si>
  <si>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</si>
  <si>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</si>
  <si>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</si>
  <si>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</si>
  <si>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</si>
  <si>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</si>
  <si>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</si>
  <si>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</si>
  <si>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</si>
  <si>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</si>
  <si>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</si>
  <si>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</si>
  <si>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</si>
  <si>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</si>
  <si>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</si>
  <si>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</si>
  <si>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</si>
  <si>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</si>
  <si>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</si>
  <si>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</si>
  <si>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</si>
  <si>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</si>
  <si>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</si>
  <si>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</si>
  <si>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</si>
  <si>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</si>
  <si>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</si>
  <si>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</si>
  <si>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</si>
  <si>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0</t>
  </si>
  <si>
    <t>декабря</t>
  </si>
  <si>
    <t>за   декабрь  2020 г.</t>
  </si>
  <si>
    <t>ост.на 01.01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</si>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</sst>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0.35</v>
      </c>
      <c r="M24" s="33">
        <f>L24*160.174*1.302*1.15</f>
        <v>83.93998556999999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1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0.35</v>
      </c>
      <c r="M32" s="34">
        <f>SUM(M24:M31)</f>
        <v>83.93998556999999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5*11.6</f>
        <v>58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22147.85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21727.98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0.981042403664464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22082.98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6098*1.302</f>
        <v>7939.5960000000005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1040*1.302</f>
        <v>1354.0800000000002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60">
        <v>0.94</v>
      </c>
      <c r="F51" s="61">
        <f>E51*E33</f>
        <v>1479.1839999999997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10772.86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58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305312</v>
      </c>
      <c r="D58">
        <v>224780.8</v>
      </c>
      <c r="E58">
        <v>1537.6</v>
      </c>
      <c r="F58" s="35">
        <f>C58/D58*E58</f>
        <v>2088.468993793064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83.93998556999999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58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0.43</v>
      </c>
      <c r="E65" t="s">
        <v>14</v>
      </c>
      <c r="F65" s="11">
        <f>B65*D65</f>
        <v>676.6479999999999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3011.330253363064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1.58</v>
      </c>
      <c r="E73" t="s">
        <v>14</v>
      </c>
      <c r="F73" s="11">
        <f>B73*D73</f>
        <v>2486.288</v>
      </c>
    </row>
    <row r="74" spans="1:6" ht="12.75">
      <c r="A74" s="4" t="s">
        <v>28</v>
      </c>
      <c r="F74" s="32">
        <f>F70+F73</f>
        <v>2863.952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3.04</v>
      </c>
      <c r="E77" t="s">
        <v>14</v>
      </c>
      <c r="F77" s="11">
        <f>B77*D77</f>
        <v>4783.744</v>
      </c>
    </row>
    <row r="78" spans="1:6" ht="12.75">
      <c r="A78" s="4" t="s">
        <v>31</v>
      </c>
      <c r="F78" s="32">
        <f>SUM(F77)</f>
        <v>4783.744</v>
      </c>
    </row>
    <row r="79" spans="1:6" ht="12.75">
      <c r="A79" s="58" t="s">
        <v>77</v>
      </c>
      <c r="B79" s="48"/>
      <c r="C79" s="48"/>
      <c r="D79" s="56">
        <v>2.12</v>
      </c>
      <c r="E79" s="48"/>
      <c r="F79" s="59">
        <f>D79*E33</f>
        <v>3336.032</v>
      </c>
    </row>
    <row r="80" spans="1:8" ht="12.75">
      <c r="A80" s="1" t="s">
        <v>32</v>
      </c>
      <c r="B80" s="1"/>
      <c r="F80" s="32">
        <f>F52+F56+F68+F74+F78+F79</f>
        <v>24767.918253363063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1436.5392586950575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27478.80751205812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44531</v>
      </c>
      <c r="C87" s="40">
        <v>-597644</v>
      </c>
      <c r="D87" s="42">
        <f>F44</f>
        <v>22082.98</v>
      </c>
      <c r="E87" s="42">
        <f>F85</f>
        <v>27478.80751205812</v>
      </c>
      <c r="F87" s="43">
        <f>C87+D87-E87</f>
        <v>-603039.8275120582</v>
      </c>
    </row>
    <row r="89" spans="1:6" ht="13.5" thickBot="1">
      <c r="A89" t="s">
        <v>111</v>
      </c>
      <c r="C89" s="50">
        <v>44136</v>
      </c>
      <c r="D89" s="8" t="s">
        <v>112</v>
      </c>
      <c r="E89" s="50">
        <v>44165</v>
      </c>
      <c r="F89" t="s">
        <v>113</v>
      </c>
    </row>
    <row r="90" spans="1:7" ht="13.5" thickBot="1">
      <c r="A90" t="s">
        <v>114</v>
      </c>
      <c r="F90" s="51">
        <f>E87</f>
        <v>27478.80751205812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2021-03-23T07:43:45Z</dcterms:modified>
  <cp:category/>
  <cp:version/>
  <cp:contentType/>
  <cp:contentStatus/>
</cp:coreProperties>
</file>