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<sst xmlns="http://schemas.openxmlformats.org/spreadsheetml/2006/main" count="168" uniqueCount="147">
  <si>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</si>
  <si>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</si>
  <si>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</si>
  <si>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</si>
  <si>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</si>
  <si>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</si>
  <si>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</si>
  <si>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</si>
  <si>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</si>
  <si>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</si>
  <si>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</si>
  <si>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</si>
  <si>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</si>
  <si>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</si>
  <si>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</si>
  <si>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</si>
  <si>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</si>
  <si>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</si>
  <si>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</si>
  <si>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</si>
  <si>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</si>
  <si>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</si>
  <si>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</si>
  <si>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</si>
  <si>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</si>
  <si>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</si>
  <si>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</si>
  <si>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</si>
  <si>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</si>
  <si>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</si>
  <si>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</si>
  <si>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</si>
  <si>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</si>
  <si>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</si>
  <si>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</si>
  <si>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</si>
  <si>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</si>
  <si>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</si>
  <si>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</si>
  <si>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</si>
  <si>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</si>
  <si>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</si>
  <si>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</si>
  <si>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</si>
  <si>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</si>
  <si>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</si>
  <si>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</si>
  <si>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</si>
  <si>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</si>
  <si>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</si>
  <si>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</si>
  <si>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</si>
  <si>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</si>
  <si>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</si>
  <si>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</si>
  <si>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</si>
  <si>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</si>
  <si>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</si>
  <si>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</si>
  <si>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</si>
  <si>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</si>
  <si>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</si>
  <si>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</si>
  <si>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</si>
  <si>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</si>
  <si>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</si>
  <si>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</si>
  <si>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</si>
  <si>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</si>
  <si>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</si>
  <si>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</si>
  <si>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</si>
  <si>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</si>
  <si>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</si>
  <si>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</si>
  <si>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</si>
  <si>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</si>
  <si>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</si>
  <si>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</si>
  <si>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</si>
  <si>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</si>
  <si>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</si>
  <si>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</si>
  <si>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</si>
  <si>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</si>
  <si>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</si>
  <si>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</si>
  <si>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</si>
  <si>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</si>
  <si>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</si>
  <si>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</si>
  <si>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</si>
  <si>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</si>
  <si>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</si>
  <si>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</si>
  <si>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</si>
  <si>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</si>
  <si>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</si>
  <si>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</si>
  <si>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</si>
  <si>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</si>
  <si>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</si>
  <si>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</si>
  <si>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</si>
  <si>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</si>
  <si>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</si>
  <si>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</si>
  <si>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</si>
  <si>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</si>
  <si>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</si>
  <si>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</si>
  <si>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</si>
  <si>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</si>
  <si>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</si>
  <si>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</si>
  <si>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</si>
  <si>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</si>
  <si>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</si>
  <si>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</si>
  <si>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</si>
  <si>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</si>
  <si>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</si>
  <si>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</si>
  <si>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</si>
  <si>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</si>
  <si>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</si>
  <si>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</si>
  <si>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</si>
  <si>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</si>
  <si>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</si>
  <si>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</si>
  <si>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</si>
  <si>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августа</t>
  </si>
  <si>
    <t>за   август  2020 г.</t>
  </si>
  <si>
    <t>ост.на 01.09</t>
  </si>
  <si>
    <t>смена труб д 15 (2шт)</t>
  </si>
  <si>
    <t>вентиль д 15</t>
  </si>
  <si>
    <t>2шт</t>
  </si>
  <si>
    <t>ремонт входгой группы п-д 3</t>
  </si>
  <si>
    <t>100кг</t>
  </si>
  <si>
    <t>сухая смесь</t>
  </si>
  <si>
    <t xml:space="preserve">окраска эл.узла </t>
  </si>
  <si>
    <t>краска синяя</t>
  </si>
  <si>
    <t>1,2кг</t>
  </si>
  <si>
    <t>смена ламп (5шт) п-д 1,2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</si>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</sst>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8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3.72</v>
      </c>
      <c r="M11" s="46">
        <f t="shared" si="0"/>
        <v>775.7931585600002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10.190000000000001</v>
      </c>
      <c r="M20" s="34">
        <f>SUM(M6:M19)</f>
        <v>2125.0893241200006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1.62</v>
      </c>
      <c r="M24" s="33">
        <f>L24*160.174*1.302*1.15</f>
        <v>388.522218924</v>
      </c>
    </row>
    <row r="25" spans="1:13" ht="12.75">
      <c r="A25" t="s">
        <v>104</v>
      </c>
      <c r="J25" s="20">
        <v>2</v>
      </c>
      <c r="K25" s="20" t="s">
        <v>138</v>
      </c>
      <c r="L25" s="46">
        <f>0.15*81</f>
        <v>12.15</v>
      </c>
      <c r="M25" s="33">
        <f aca="true" t="shared" si="1" ref="M25:M32">L25*160.174*1.302*1.15</f>
        <v>2913.9166419300004</v>
      </c>
    </row>
    <row r="26" spans="1:13" ht="12.75">
      <c r="A26" t="s">
        <v>105</v>
      </c>
      <c r="J26" s="20">
        <v>3</v>
      </c>
      <c r="K26" s="20" t="s">
        <v>141</v>
      </c>
      <c r="L26" s="25">
        <v>2.33</v>
      </c>
      <c r="M26" s="33">
        <f t="shared" si="1"/>
        <v>558.800475366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46">
        <v>0.35</v>
      </c>
      <c r="M27" s="33">
        <f t="shared" si="1"/>
        <v>83.93998556999999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16.450000000000003</v>
      </c>
      <c r="M33" s="34">
        <f>SUM(M24:M32)</f>
        <v>3945.17932179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283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139</v>
      </c>
      <c r="M38" s="46">
        <v>300</v>
      </c>
    </row>
    <row r="39" spans="10:13" ht="12.75">
      <c r="J39" s="20">
        <v>3</v>
      </c>
      <c r="K39" s="20" t="s">
        <v>142</v>
      </c>
      <c r="L39" s="25" t="s">
        <v>143</v>
      </c>
      <c r="M39" s="25">
        <v>159.68</v>
      </c>
    </row>
    <row r="40" spans="1:13" ht="12.75">
      <c r="A40" s="2" t="s">
        <v>6</v>
      </c>
      <c r="F40" s="11">
        <v>52951.15</v>
      </c>
      <c r="J40" s="20">
        <v>4</v>
      </c>
      <c r="K40" s="20" t="s">
        <v>145</v>
      </c>
      <c r="L40" s="25" t="s">
        <v>146</v>
      </c>
      <c r="M40" s="25">
        <f>5*15.8</f>
        <v>79</v>
      </c>
    </row>
    <row r="41" spans="1:13" ht="12.75">
      <c r="A41" t="s">
        <v>7</v>
      </c>
      <c r="F41" s="5">
        <v>55039.97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1.0394480573132028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55939.97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9375.22*1.302</f>
        <v>12206.53644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15591.73644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304687</v>
      </c>
      <c r="D58">
        <v>224780.8</v>
      </c>
      <c r="E58">
        <v>3431.7</v>
      </c>
      <c r="F58" s="35">
        <f>C58/D58*E58</f>
        <v>4651.617833462644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2125.0893241200006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3945.17932179</v>
      </c>
      <c r="J60" s="20"/>
      <c r="K60" s="20"/>
      <c r="L60" s="31" t="s">
        <v>65</v>
      </c>
      <c r="M60" s="28">
        <f>SUM(M37:M59)</f>
        <v>821.6800000000001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821.6800000000001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0.48</v>
      </c>
      <c r="E65" t="s">
        <v>14</v>
      </c>
      <c r="F65" s="11">
        <f>B65*D65</f>
        <v>1647.216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13190.782479372645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1.2</v>
      </c>
      <c r="E73" t="s">
        <v>14</v>
      </c>
      <c r="F73" s="11">
        <f>B73*D73</f>
        <v>4118.04</v>
      </c>
    </row>
    <row r="74" spans="1:6" ht="12.75">
      <c r="A74" s="10" t="s">
        <v>29</v>
      </c>
      <c r="F74" s="32">
        <f>F70+F73</f>
        <v>4941.648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2.48</v>
      </c>
      <c r="E77" t="s">
        <v>14</v>
      </c>
      <c r="F77" s="11">
        <f>B77*D77</f>
        <v>8510.616</v>
      </c>
    </row>
    <row r="78" spans="1:6" ht="12.75">
      <c r="A78" s="10" t="s">
        <v>32</v>
      </c>
      <c r="F78" s="32">
        <f>SUM(F77)</f>
        <v>8510.616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42234.78291937265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2449.6174093236136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942.48+206.36</f>
        <v>1148.8400000000001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49685.09032869626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44044</v>
      </c>
      <c r="C87" s="40">
        <v>-804399</v>
      </c>
      <c r="D87" s="44">
        <f>F44</f>
        <v>55939.97</v>
      </c>
      <c r="E87" s="44">
        <f>F85</f>
        <v>49685.09032869626</v>
      </c>
      <c r="F87" s="45">
        <f>C87+D87-E87</f>
        <v>-798144.1203286963</v>
      </c>
    </row>
    <row r="89" spans="1:6" ht="13.5" thickBot="1">
      <c r="A89" t="s">
        <v>109</v>
      </c>
      <c r="C89" s="53">
        <v>44044</v>
      </c>
      <c r="D89" s="8" t="s">
        <v>110</v>
      </c>
      <c r="E89" s="53">
        <v>44073</v>
      </c>
      <c r="F89" t="s">
        <v>111</v>
      </c>
    </row>
    <row r="90" spans="1:7" ht="13.5" thickBot="1">
      <c r="A90" t="s">
        <v>112</v>
      </c>
      <c r="F90" s="54">
        <f>E87</f>
        <v>49685.09032869626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2017-08-21T12:47:09Z</cp:lastPrinted>
  <dcterms:created xsi:type="dcterms:W3CDTF">2008-08-18T07:30:19Z</dcterms:created>
  <dcterms:modified xsi:type="dcterms:W3CDTF">2020-12-05T08:10:21Z</dcterms:modified>
  <cp:category/>
  <cp:version/>
  <cp:contentType/>
  <cp:contentStatus/>
</cp:coreProperties>
</file>