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<sst xmlns="http://schemas.openxmlformats.org/spreadsheetml/2006/main" count="157" uniqueCount="136">
  <si>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</si>
  <si>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</si>
  <si>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</si>
  <si>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</si>
  <si>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</si>
  <si>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</si>
  <si>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</si>
  <si>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</si>
  <si>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</si>
  <si>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</si>
  <si>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</si>
  <si>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</si>
  <si>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</si>
  <si>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</si>
  <si>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</si>
  <si>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</si>
  <si>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</si>
  <si>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</si>
  <si>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</si>
  <si>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</si>
  <si>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</si>
  <si>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</si>
  <si>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</si>
  <si>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</si>
  <si>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</si>
  <si>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</si>
  <si>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</si>
  <si>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</si>
  <si>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</si>
  <si>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</si>
  <si>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</si>
  <si>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</si>
  <si>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</si>
  <si>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</si>
  <si>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</si>
  <si>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</si>
  <si>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</si>
  <si>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</si>
  <si>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</si>
  <si>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</si>
  <si>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</si>
  <si>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</si>
  <si>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</si>
  <si>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</si>
  <si>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</si>
  <si>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</si>
  <si>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</si>
  <si>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</si>
  <si>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</si>
  <si>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</si>
  <si>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</si>
  <si>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</si>
  <si>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</si>
  <si>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</si>
  <si>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</si>
  <si>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</si>
  <si>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</si>
  <si>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</si>
  <si>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</si>
  <si>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</si>
  <si>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</si>
  <si>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</si>
  <si>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</si>
  <si>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</si>
  <si>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</si>
  <si>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</si>
  <si>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</si>
  <si>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</si>
  <si>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</si>
  <si>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</si>
  <si>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</si>
  <si>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</si>
  <si>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</si>
  <si>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</si>
  <si>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</si>
  <si>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</si>
  <si>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</si>
  <si>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</si>
  <si>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</si>
  <si>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</si>
  <si>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</si>
  <si>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</si>
  <si>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</si>
  <si>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</si>
  <si>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</si>
  <si>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</si>
  <si>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</si>
  <si>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</si>
  <si>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</si>
  <si>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</si>
  <si>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</si>
  <si>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</si>
  <si>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</si>
  <si>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</si>
  <si>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</si>
  <si>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</si>
  <si>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</si>
  <si>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</si>
  <si>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</si>
  <si>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</si>
  <si>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</si>
  <si>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</si>
  <si>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</si>
  <si>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</si>
  <si>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</si>
  <si>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</si>
  <si>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</si>
  <si>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</si>
  <si>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</si>
  <si>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</si>
  <si>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</si>
  <si>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</si>
  <si>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</si>
  <si>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</si>
  <si>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</si>
  <si>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</si>
  <si>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</si>
  <si>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</si>
  <si>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</si>
  <si>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</si>
  <si>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</si>
  <si>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</si>
  <si>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</si>
  <si>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</si>
  <si>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</si>
  <si>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</si>
  <si>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</si>
  <si>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</si>
  <si>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</si>
  <si>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</si>
  <si>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</si>
  <si>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июня</t>
  </si>
  <si>
    <t>за   июнь  2020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</si>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</sst>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67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F50" sqref="F50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6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3.31</v>
      </c>
      <c r="M11" s="45">
        <f t="shared" si="0"/>
        <v>690.2890738800002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690.2890738800002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9.370000000000001</v>
      </c>
      <c r="M20" s="34">
        <f>SUM(M6:M19)</f>
        <v>1954.0811547600006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v>81.95</v>
      </c>
      <c r="M24" s="33">
        <f>L24*160.174*1.302*1.15</f>
        <v>19653.94804989</v>
      </c>
    </row>
    <row r="25" spans="1:13" ht="12.75">
      <c r="A25" t="s">
        <v>106</v>
      </c>
      <c r="J25" s="20">
        <v>2</v>
      </c>
      <c r="K25" s="20" t="s">
        <v>135</v>
      </c>
      <c r="L25" s="45">
        <v>3.12</v>
      </c>
      <c r="M25" s="33">
        <f aca="true" t="shared" si="1" ref="M25:M35">L25*160.174*1.302*1.15</f>
        <v>748.265014224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85.07000000000001</v>
      </c>
      <c r="M36" s="34">
        <f>SUM(M24:M35)</f>
        <v>20402.213064114003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34109.68-0.01</f>
        <v>34109.67</v>
      </c>
      <c r="J40" s="20">
        <v>1</v>
      </c>
      <c r="K40" s="20"/>
      <c r="L40" s="47"/>
      <c r="M40" s="25"/>
    </row>
    <row r="41" spans="1:13" ht="12.75">
      <c r="A41" t="s">
        <v>7</v>
      </c>
      <c r="F41" s="5">
        <v>70839.76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2.076823375893112</v>
      </c>
      <c r="J42" s="20">
        <v>3</v>
      </c>
      <c r="K42" s="20"/>
      <c r="L42" s="25"/>
      <c r="M42" s="25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71739.76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45"/>
    </row>
    <row r="49" spans="1:13" ht="12.75">
      <c r="A49" t="s">
        <v>12</v>
      </c>
      <c r="F49" s="11">
        <f>6558*1.302</f>
        <v>8538.516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1664*1.302</f>
        <v>2166.5280000000002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53"/>
      <c r="C51" s="53"/>
      <c r="D51" s="53"/>
      <c r="E51" s="55">
        <v>0</v>
      </c>
      <c r="F51" s="54">
        <f>E51*E33</f>
        <v>0</v>
      </c>
      <c r="J51" s="20">
        <v>12</v>
      </c>
      <c r="K51" s="20"/>
      <c r="L51" s="25"/>
      <c r="M51" s="45"/>
    </row>
    <row r="52" spans="1:13" ht="12.75">
      <c r="A52" s="4" t="s">
        <v>34</v>
      </c>
      <c r="F52" s="32">
        <f>F49+F50+F51</f>
        <v>10705.044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4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0.5</v>
      </c>
      <c r="E55" t="s">
        <v>14</v>
      </c>
      <c r="F55" s="11">
        <f>B55*D55</f>
        <v>414.3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414.3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6">
        <v>294051</v>
      </c>
      <c r="D58">
        <v>224780.8</v>
      </c>
      <c r="E58">
        <v>3156.5</v>
      </c>
      <c r="F58" s="35">
        <f>C58/D58*E58</f>
        <v>4129.231595848044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1954.0811547600006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20402.213064114003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f>0*600*1.302</f>
        <v>0</v>
      </c>
      <c r="J61" s="20"/>
      <c r="K61" s="20"/>
      <c r="L61" s="31" t="s">
        <v>65</v>
      </c>
      <c r="M61" s="28">
        <f>SUM(M40:M60)</f>
        <v>0</v>
      </c>
    </row>
    <row r="62" spans="1:6" ht="12.75">
      <c r="A62" t="s">
        <v>22</v>
      </c>
      <c r="F62" s="5">
        <f>M61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0.31</v>
      </c>
      <c r="E65" t="s">
        <v>14</v>
      </c>
      <c r="F65" s="5">
        <f>B65*D65</f>
        <v>978.515</v>
      </c>
    </row>
    <row r="66" spans="1:6" ht="12.75">
      <c r="A66" s="53" t="s">
        <v>78</v>
      </c>
      <c r="B66" s="53"/>
      <c r="C66" s="53"/>
      <c r="D66" s="54"/>
      <c r="E66" s="53"/>
      <c r="F66" s="55">
        <v>0</v>
      </c>
    </row>
    <row r="67" spans="1:6" ht="12.75">
      <c r="A67" s="53" t="s">
        <v>84</v>
      </c>
      <c r="B67" s="53"/>
      <c r="C67" s="53"/>
      <c r="D67" s="54">
        <v>0</v>
      </c>
      <c r="E67" s="53"/>
      <c r="F67" s="55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27464.040814722048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0.24</v>
      </c>
      <c r="E70" t="s">
        <v>14</v>
      </c>
      <c r="F70" s="11">
        <f>B70*D70</f>
        <v>757.56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1.32</v>
      </c>
      <c r="E73" t="s">
        <v>14</v>
      </c>
      <c r="F73" s="11">
        <f>B73*D73</f>
        <v>4166.58</v>
      </c>
    </row>
    <row r="74" spans="1:6" ht="12.75">
      <c r="A74" s="4" t="s">
        <v>29</v>
      </c>
      <c r="F74" s="32">
        <f>F70+F73</f>
        <v>4924.139999999999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2.45</v>
      </c>
      <c r="E77" t="s">
        <v>14</v>
      </c>
      <c r="F77" s="5">
        <f>B77*D77</f>
        <v>7733.425</v>
      </c>
    </row>
    <row r="78" spans="1:6" ht="12.75">
      <c r="A78" s="4" t="s">
        <v>32</v>
      </c>
      <c r="F78" s="8">
        <f>SUM(F77)</f>
        <v>7733.425</v>
      </c>
    </row>
    <row r="79" spans="1:6" ht="12.75">
      <c r="A79" s="57" t="s">
        <v>77</v>
      </c>
      <c r="B79" s="53"/>
      <c r="C79" s="53"/>
      <c r="D79" s="55">
        <v>0</v>
      </c>
      <c r="E79" s="53"/>
      <c r="F79" s="58">
        <f>D79*E33</f>
        <v>0</v>
      </c>
    </row>
    <row r="80" spans="1:6" ht="12.75">
      <c r="A80" s="1" t="s">
        <v>33</v>
      </c>
      <c r="B80" s="1"/>
      <c r="F80" s="32">
        <f>F52+F56+F68+F74+F78+F79</f>
        <v>51240.94981472205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2971.9750892538787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v>1932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v>379.11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f>569.87+123.82</f>
        <v>693.69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57217.72490397593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43983</v>
      </c>
      <c r="C87" s="40">
        <v>-63804</v>
      </c>
      <c r="D87" s="43">
        <f>F44</f>
        <v>71739.76</v>
      </c>
      <c r="E87" s="43">
        <f>F85</f>
        <v>57217.72490397593</v>
      </c>
      <c r="F87" s="44">
        <f>C87+D87-E87</f>
        <v>-49281.96490397594</v>
      </c>
    </row>
    <row r="89" spans="1:6" ht="13.5" thickBot="1">
      <c r="A89" t="s">
        <v>111</v>
      </c>
      <c r="C89" s="49">
        <v>43983</v>
      </c>
      <c r="D89" s="8" t="s">
        <v>112</v>
      </c>
      <c r="E89" s="49">
        <v>44012</v>
      </c>
      <c r="F89" t="s">
        <v>113</v>
      </c>
    </row>
    <row r="90" spans="1:7" ht="13.5" thickBot="1">
      <c r="A90" t="s">
        <v>114</v>
      </c>
      <c r="F90" s="50">
        <f>E87</f>
        <v>57217.72490397593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2017-08-21T12:46:41Z</cp:lastPrinted>
  <dcterms:created xsi:type="dcterms:W3CDTF">2008-08-18T07:30:19Z</dcterms:created>
  <dcterms:modified xsi:type="dcterms:W3CDTF">2020-09-06T16:55:07Z</dcterms:modified>
  <cp:category/>
  <cp:version/>
  <cp:contentType/>
  <cp:contentStatus/>
</cp:coreProperties>
</file>