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<sst xmlns="http://schemas.openxmlformats.org/spreadsheetml/2006/main" count="165" uniqueCount="141">
  <si>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</si>
  <si>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</si>
  <si>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</si>
  <si>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</si>
  <si>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</si>
  <si>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</si>
  <si>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</si>
  <si>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</si>
  <si>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</si>
  <si>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</si>
  <si>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</si>
  <si>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</si>
  <si>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</si>
  <si>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</si>
  <si>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</si>
  <si>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</si>
  <si>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</si>
  <si>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</si>
  <si>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</si>
  <si>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</si>
  <si>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</si>
  <si>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</si>
  <si>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</si>
  <si>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</si>
  <si>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</si>
  <si>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</si>
  <si>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</si>
  <si>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</si>
  <si>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</si>
  <si>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</si>
  <si>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</si>
  <si>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</si>
  <si>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</si>
  <si>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</si>
  <si>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</si>
  <si>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</si>
  <si>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</si>
  <si>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</si>
  <si>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</si>
  <si>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</si>
  <si>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</si>
  <si>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</si>
  <si>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</si>
  <si>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</si>
  <si>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</si>
  <si>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</si>
  <si>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</si>
  <si>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</si>
  <si>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</si>
  <si>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</si>
  <si>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</si>
  <si>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</si>
  <si>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</si>
  <si>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</si>
  <si>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</si>
  <si>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</si>
  <si>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</si>
  <si>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</si>
  <si>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</si>
  <si>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</si>
  <si>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</si>
  <si>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</si>
  <si>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</si>
  <si>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</si>
  <si>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</si>
  <si>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</si>
  <si>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</si>
  <si>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</si>
  <si>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</si>
  <si>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</si>
  <si>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</si>
  <si>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</si>
  <si>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</si>
  <si>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</si>
  <si>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</si>
  <si>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</si>
  <si>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</si>
  <si>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</si>
  <si>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</si>
  <si>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</si>
  <si>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</si>
  <si>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</si>
  <si>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</si>
  <si>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</si>
  <si>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</si>
  <si>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</si>
  <si>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</si>
  <si>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</si>
  <si>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</si>
  <si>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</si>
  <si>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</si>
  <si>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</si>
  <si>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</si>
  <si>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</si>
  <si>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</si>
  <si>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</si>
  <si>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</si>
  <si>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</si>
  <si>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</si>
  <si>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</si>
  <si>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</si>
  <si>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</si>
  <si>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</si>
  <si>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</si>
  <si>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</si>
  <si>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</si>
  <si>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</si>
  <si>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</si>
  <si>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</si>
  <si>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</si>
  <si>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</si>
  <si>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</si>
  <si>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</si>
  <si>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</si>
  <si>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</si>
  <si>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</si>
  <si>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</si>
  <si>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</si>
  <si>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</si>
  <si>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</si>
  <si>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</si>
  <si>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</si>
  <si>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</si>
  <si>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</si>
  <si>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</si>
  <si>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</si>
  <si>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</si>
  <si>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</si>
  <si>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</si>
  <si>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</si>
  <si>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</si>
  <si>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</si>
  <si>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</si>
  <si>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ноября</t>
  </si>
  <si>
    <t>за   ноябрь  2020 г.</t>
  </si>
  <si>
    <t>ост.на 01.12</t>
  </si>
  <si>
    <t>смена ламп (6шт)</t>
  </si>
  <si>
    <t>лампа</t>
  </si>
  <si>
    <t>6шт</t>
  </si>
  <si>
    <t>смена ламп (3шт)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</si>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</sst>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2.61</v>
      </c>
      <c r="M6" s="47">
        <f>L6*160.174*1.302</f>
        <v>544.30649028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8.12</v>
      </c>
      <c r="M14" s="47">
        <f t="shared" si="0"/>
        <v>1693.39796976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17.21</v>
      </c>
      <c r="M20" s="33">
        <f>SUM(M6:M19)</f>
        <v>3589.08609108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0.06*7.1</f>
        <v>0.426</v>
      </c>
      <c r="M24" s="32">
        <f aca="true" t="shared" si="1" ref="M24:M32">L24*160.174*1.302*1.15</f>
        <v>102.16695386519999</v>
      </c>
    </row>
    <row r="25" spans="1:13" ht="12.75">
      <c r="A25" t="s">
        <v>106</v>
      </c>
      <c r="J25" s="20">
        <v>2</v>
      </c>
      <c r="K25" s="20" t="s">
        <v>139</v>
      </c>
      <c r="L25" s="47">
        <v>0.21</v>
      </c>
      <c r="M25" s="32">
        <f t="shared" si="1"/>
        <v>50.363991342000006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0.636</v>
      </c>
      <c r="M33" s="33">
        <f>SUM(M24:M32)</f>
        <v>152.53094520719998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6*11.6</f>
        <v>69.6</v>
      </c>
    </row>
    <row r="38" spans="10:13" ht="12.75">
      <c r="J38" s="20">
        <v>2</v>
      </c>
      <c r="K38" s="20" t="s">
        <v>137</v>
      </c>
      <c r="L38" s="25" t="s">
        <v>140</v>
      </c>
      <c r="M38" s="25">
        <f>3*11.6</f>
        <v>34.8</v>
      </c>
    </row>
    <row r="39" spans="1:13" ht="12.75">
      <c r="A39" s="2" t="s">
        <v>6</v>
      </c>
      <c r="F39" s="11">
        <v>51875.83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50196.82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0.9676340600237143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51601.82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11324.171040000001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104.39999999999999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294051</v>
      </c>
      <c r="D57">
        <v>224780.8</v>
      </c>
      <c r="E57">
        <v>3474</v>
      </c>
      <c r="F57" s="34">
        <f>C57/D57*E57</f>
        <v>4544.574865824839</v>
      </c>
    </row>
    <row r="58" spans="1:6" ht="12.75">
      <c r="A58" t="s">
        <v>20</v>
      </c>
      <c r="F58" s="34">
        <f>M20</f>
        <v>3589.08609108</v>
      </c>
    </row>
    <row r="59" spans="1:6" ht="12.75">
      <c r="A59" t="s">
        <v>21</v>
      </c>
      <c r="F59" s="11">
        <f>M33</f>
        <v>152.53094520719998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104.39999999999999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0.28</v>
      </c>
      <c r="E64" t="s">
        <v>14</v>
      </c>
      <c r="F64" s="11">
        <f>B64*D64</f>
        <v>972.7200000000001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9363.311902112038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1.21</v>
      </c>
      <c r="E72" t="s">
        <v>14</v>
      </c>
      <c r="F72" s="11">
        <f>B72*D72</f>
        <v>4203.54</v>
      </c>
    </row>
    <row r="73" spans="1:6" ht="12.75">
      <c r="A73" s="4" t="s">
        <v>29</v>
      </c>
      <c r="F73" s="31">
        <f>F69+F72</f>
        <v>5037.3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2.52</v>
      </c>
      <c r="E76" t="s">
        <v>14</v>
      </c>
      <c r="F76" s="11">
        <f>B76*D76</f>
        <v>8754.48</v>
      </c>
    </row>
    <row r="77" spans="1:6" ht="12.75">
      <c r="A77" s="4" t="s">
        <v>31</v>
      </c>
      <c r="F77" s="8">
        <f>SUM(F76)</f>
        <v>8754.48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34479.26294211204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1999.797250642498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f>2111.64+402.91</f>
        <v>2514.5499999999997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42144.43019275454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44501</v>
      </c>
      <c r="C86" s="39">
        <v>-784919</v>
      </c>
      <c r="D86" s="44">
        <f>F43</f>
        <v>51601.82</v>
      </c>
      <c r="E86" s="44">
        <f>F84</f>
        <v>42144.43019275454</v>
      </c>
      <c r="F86" s="45">
        <f>C86+D86-E86</f>
        <v>-775461.6101927545</v>
      </c>
    </row>
    <row r="88" spans="1:6" ht="13.5" thickBot="1">
      <c r="A88" t="s">
        <v>111</v>
      </c>
      <c r="C88" s="51">
        <v>44136</v>
      </c>
      <c r="D88" s="8" t="s">
        <v>112</v>
      </c>
      <c r="E88" s="51">
        <v>44165</v>
      </c>
      <c r="F88" t="s">
        <v>113</v>
      </c>
    </row>
    <row r="89" spans="1:7" ht="13.5" thickBot="1">
      <c r="A89" t="s">
        <v>114</v>
      </c>
      <c r="F89" s="52">
        <f>E86</f>
        <v>42144.43019275454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2020-09-12T14:12:35Z</cp:lastPrinted>
  <dcterms:created xsi:type="dcterms:W3CDTF">2008-08-18T07:30:19Z</dcterms:created>
  <dcterms:modified xsi:type="dcterms:W3CDTF">2021-03-12T10:25:20Z</dcterms:modified>
  <cp:category/>
  <cp:version/>
  <cp:contentType/>
  <cp:contentStatus/>
</cp:coreProperties>
</file>