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<sst xmlns="http://schemas.openxmlformats.org/spreadsheetml/2006/main" count="159" uniqueCount="136">
  <si>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</si>
  <si>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</si>
  <si>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</si>
  <si>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</si>
  <si>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</si>
  <si>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</si>
  <si>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</si>
  <si>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</si>
  <si>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</si>
  <si>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</si>
  <si>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</si>
  <si>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</si>
  <si>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</si>
  <si>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</si>
  <si>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</si>
  <si>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</si>
  <si>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</si>
  <si>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</si>
  <si>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</si>
  <si>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</si>
  <si>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</si>
  <si>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</si>
  <si>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</si>
  <si>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</si>
  <si>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</si>
  <si>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</si>
  <si>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</si>
  <si>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</si>
  <si>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</si>
  <si>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</si>
  <si>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</si>
  <si>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</si>
  <si>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</si>
  <si>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</si>
  <si>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</si>
  <si>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</si>
  <si>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</si>
  <si>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</si>
  <si>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</si>
  <si>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</si>
  <si>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</si>
  <si>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</si>
  <si>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</si>
  <si>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</si>
  <si>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</si>
  <si>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</si>
  <si>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</si>
  <si>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</si>
  <si>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</si>
  <si>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</si>
  <si>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</si>
  <si>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</si>
  <si>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</si>
  <si>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</si>
  <si>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</si>
  <si>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</si>
  <si>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</si>
  <si>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</si>
  <si>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</si>
  <si>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</si>
  <si>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</si>
  <si>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</si>
  <si>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</si>
  <si>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</si>
  <si>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</si>
  <si>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</si>
  <si>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</si>
  <si>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</si>
  <si>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</si>
  <si>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</si>
  <si>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</si>
  <si>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</si>
  <si>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</si>
  <si>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</si>
  <si>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</si>
  <si>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</si>
  <si>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</si>
  <si>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</si>
  <si>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</si>
  <si>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</si>
  <si>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</si>
  <si>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</si>
  <si>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</si>
  <si>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</si>
  <si>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</si>
  <si>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</si>
  <si>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</si>
  <si>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</si>
  <si>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</si>
  <si>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</si>
  <si>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</si>
  <si>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</si>
  <si>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</si>
  <si>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</si>
  <si>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</si>
  <si>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</si>
  <si>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</si>
  <si>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</si>
  <si>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</si>
  <si>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</si>
  <si>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</si>
  <si>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</si>
  <si>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</si>
  <si>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</si>
  <si>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</si>
  <si>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</si>
  <si>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</si>
  <si>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</si>
  <si>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</si>
  <si>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</si>
  <si>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</si>
  <si>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</si>
  <si>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</si>
  <si>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</si>
  <si>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</si>
  <si>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</si>
  <si>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</si>
  <si>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</si>
  <si>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</si>
  <si>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</si>
  <si>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</si>
  <si>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</si>
  <si>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</si>
  <si>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</si>
  <si>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</si>
  <si>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</si>
  <si>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</si>
  <si>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</si>
  <si>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</si>
  <si>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</si>
  <si>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</si>
  <si>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</si>
  <si>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</si>
  <si>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2020г.</t>
  </si>
  <si>
    <t>за   январь  2020 г.</t>
  </si>
  <si>
    <t>ост.на 01.02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</si>
</sst>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49">
      <selection activeCell="D54" sqref="D54:D77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1</v>
      </c>
      <c r="K2" s="5" t="s">
        <v>134</v>
      </c>
    </row>
    <row r="3" spans="1:13" ht="12.75">
      <c r="A3" t="s">
        <v>87</v>
      </c>
      <c r="J3" s="14" t="s">
        <v>37</v>
      </c>
      <c r="K3" s="51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6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L24*126.87*1.302*1.15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L26*126.87*1.302*1.15</f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H27" s="48"/>
      <c r="J27" s="23">
        <v>4</v>
      </c>
      <c r="K27" s="41"/>
      <c r="L27" s="23"/>
      <c r="M27" s="32">
        <f>L27*126.87*1.302*1.15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>
        <v>0</v>
      </c>
      <c r="M28" s="32">
        <f>L28*126.87*1.302*1.15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>
        <v>0</v>
      </c>
      <c r="M39" s="25">
        <v>0</v>
      </c>
    </row>
    <row r="40" spans="1:13" ht="12.75">
      <c r="A40" s="2" t="s">
        <v>6</v>
      </c>
      <c r="F40" s="11">
        <v>5209.21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v>5175.97</v>
      </c>
    </row>
    <row r="42" spans="2:6" ht="12.75">
      <c r="B42" t="s">
        <v>8</v>
      </c>
      <c r="F42" s="9">
        <f>F41/F40</f>
        <v>0.9936189940509214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5175.97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1129.42</v>
      </c>
    </row>
    <row r="50" ht="12.75">
      <c r="A50" s="6" t="s">
        <v>16</v>
      </c>
    </row>
    <row r="51" spans="1:6" ht="12.75">
      <c r="A51" s="55" t="s">
        <v>84</v>
      </c>
      <c r="B51" s="47"/>
      <c r="C51" s="47"/>
      <c r="D51" s="47"/>
      <c r="E51" s="56">
        <v>0</v>
      </c>
      <c r="F51" s="56">
        <f>E51*E33</f>
        <v>0</v>
      </c>
    </row>
    <row r="52" spans="1:6" ht="12.75">
      <c r="A52" s="4" t="s">
        <v>35</v>
      </c>
      <c r="F52" s="31">
        <f>F49+F50+F51</f>
        <v>1129.42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240839</v>
      </c>
      <c r="D58">
        <v>229360</v>
      </c>
      <c r="E58">
        <v>379</v>
      </c>
      <c r="F58" s="35">
        <f>C58/D58*E58</f>
        <v>397.968176665504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0.17</v>
      </c>
      <c r="E65" t="s">
        <v>15</v>
      </c>
      <c r="F65" s="11">
        <f>B65*D65</f>
        <v>64.43</v>
      </c>
    </row>
    <row r="66" spans="1:6" ht="12.75">
      <c r="A66" s="47" t="s">
        <v>76</v>
      </c>
      <c r="B66" s="47"/>
      <c r="C66" s="47"/>
      <c r="D66" s="54"/>
      <c r="E66" s="47"/>
      <c r="F66" s="54">
        <v>0</v>
      </c>
    </row>
    <row r="67" spans="1:6" ht="12.75">
      <c r="A67" s="47" t="s">
        <v>85</v>
      </c>
      <c r="B67" s="47"/>
      <c r="C67" s="47"/>
      <c r="D67" s="54">
        <v>0</v>
      </c>
      <c r="E67" s="47"/>
      <c r="F67" s="5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462.398176665504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0.23</v>
      </c>
      <c r="E70" t="s">
        <v>15</v>
      </c>
      <c r="F70" s="11">
        <f>B70*D70</f>
        <v>87.17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1.03</v>
      </c>
      <c r="E73" t="s">
        <v>15</v>
      </c>
      <c r="F73" s="11">
        <f>B73*D73</f>
        <v>390.37</v>
      </c>
    </row>
    <row r="74" spans="1:6" ht="12.75">
      <c r="A74" s="4" t="s">
        <v>30</v>
      </c>
      <c r="F74" s="31">
        <f>F70+F73</f>
        <v>477.54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2</v>
      </c>
      <c r="E77" t="s">
        <v>15</v>
      </c>
      <c r="F77" s="11">
        <f>B77*D77</f>
        <v>758</v>
      </c>
    </row>
    <row r="78" spans="1:6" ht="12.75">
      <c r="A78" s="4" t="s">
        <v>33</v>
      </c>
      <c r="F78" s="8">
        <f>SUM(F77)</f>
        <v>758</v>
      </c>
    </row>
    <row r="79" spans="1:6" ht="12.75">
      <c r="A79" s="57" t="s">
        <v>79</v>
      </c>
      <c r="B79" s="47"/>
      <c r="C79" s="47"/>
      <c r="D79" s="56">
        <v>0</v>
      </c>
      <c r="E79" s="47"/>
      <c r="F79" s="58">
        <f>D79*E33</f>
        <v>0</v>
      </c>
    </row>
    <row r="80" spans="1:6" ht="12.75">
      <c r="A80" s="1" t="s">
        <v>34</v>
      </c>
      <c r="B80" s="1"/>
      <c r="F80" s="31">
        <f>F52+F56+F68+F74+F78+F79</f>
        <v>2827.3581766655043</v>
      </c>
    </row>
    <row r="81" spans="1:9" ht="12.75">
      <c r="A81" s="1" t="s">
        <v>77</v>
      </c>
      <c r="B81" s="1"/>
      <c r="C81" s="45">
        <v>0.028</v>
      </c>
      <c r="D81" s="1"/>
      <c r="E81" s="1"/>
      <c r="F81" s="31">
        <f>F80*2.8%</f>
        <v>79.16602894663411</v>
      </c>
      <c r="I81" s="7"/>
    </row>
    <row r="82" spans="1:9" ht="12.75">
      <c r="A82" s="1"/>
      <c r="B82" s="1" t="s">
        <v>129</v>
      </c>
      <c r="C82" s="45"/>
      <c r="D82" s="1"/>
      <c r="E82" s="52"/>
      <c r="F82" s="53">
        <v>156.4</v>
      </c>
      <c r="I82" s="7"/>
    </row>
    <row r="83" spans="1:9" ht="12.75">
      <c r="A83" s="1"/>
      <c r="B83" s="1" t="s">
        <v>130</v>
      </c>
      <c r="C83" s="45"/>
      <c r="D83" s="1"/>
      <c r="E83" s="52"/>
      <c r="F83" s="53">
        <v>159.34</v>
      </c>
      <c r="I83" s="7"/>
    </row>
    <row r="84" spans="1:9" ht="12.75">
      <c r="A84" s="1"/>
      <c r="B84" s="1" t="s">
        <v>131</v>
      </c>
      <c r="C84" s="45"/>
      <c r="D84" s="1"/>
      <c r="E84" s="52"/>
      <c r="F84" s="53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4">
        <f>F80+F81+F82+F83+F84</f>
        <v>3222.2642056121385</v>
      </c>
    </row>
    <row r="86" spans="2:6" ht="12.75">
      <c r="B86" s="36" t="s">
        <v>69</v>
      </c>
      <c r="C86" s="37" t="s">
        <v>70</v>
      </c>
      <c r="D86" s="22" t="s">
        <v>71</v>
      </c>
      <c r="E86" s="22" t="s">
        <v>72</v>
      </c>
      <c r="F86" s="40" t="s">
        <v>135</v>
      </c>
    </row>
    <row r="87" spans="1:6" ht="12.75">
      <c r="A87" s="13"/>
      <c r="B87" s="38">
        <v>43831</v>
      </c>
      <c r="C87" s="39">
        <v>-36326</v>
      </c>
      <c r="D87" s="43">
        <f>F44</f>
        <v>5175.97</v>
      </c>
      <c r="E87" s="43">
        <f>F85</f>
        <v>3222.2642056121385</v>
      </c>
      <c r="F87" s="44">
        <f>C87+D87-E87</f>
        <v>-34372.29420561214</v>
      </c>
    </row>
    <row r="89" spans="1:6" ht="13.5" thickBot="1">
      <c r="A89" t="s">
        <v>112</v>
      </c>
      <c r="C89" s="49">
        <v>43831</v>
      </c>
      <c r="D89" s="8" t="s">
        <v>113</v>
      </c>
      <c r="E89" s="49">
        <v>43861</v>
      </c>
      <c r="F89" t="s">
        <v>114</v>
      </c>
    </row>
    <row r="90" spans="1:7" ht="13.5" thickBot="1">
      <c r="A90" t="s">
        <v>115</v>
      </c>
      <c r="F90" s="50">
        <f>E87</f>
        <v>3222.2642056121385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2017-08-21T12:49:08Z</cp:lastPrinted>
  <dcterms:created xsi:type="dcterms:W3CDTF">2008-08-18T07:30:19Z</dcterms:created>
  <dcterms:modified xsi:type="dcterms:W3CDTF">2020-03-24T09:05:35Z</dcterms:modified>
  <cp:category/>
  <cp:version/>
  <cp:contentType/>
  <cp:contentStatus/>
</cp:coreProperties>
</file>