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<sst xmlns="http://schemas.openxmlformats.org/spreadsheetml/2006/main" count="162" uniqueCount="139">
  <si>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</si>
  <si>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</si>
  <si>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</si>
  <si>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</si>
  <si>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</si>
  <si>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</si>
  <si>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</si>
  <si>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</si>
  <si>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</si>
  <si>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</si>
  <si>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</si>
  <si>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</si>
  <si>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</si>
  <si>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</si>
  <si>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</si>
  <si>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</si>
  <si>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</si>
  <si>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</si>
  <si>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</si>
  <si>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</si>
  <si>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</si>
  <si>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</si>
  <si>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</si>
  <si>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</si>
  <si>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</si>
  <si>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</si>
  <si>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</si>
  <si>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</si>
  <si>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</si>
  <si>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</si>
  <si>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</si>
  <si>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</si>
  <si>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</si>
  <si>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</si>
  <si>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</si>
  <si>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</si>
  <si>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</si>
  <si>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</si>
  <si>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</si>
  <si>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</si>
  <si>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</si>
  <si>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</si>
  <si>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</si>
  <si>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</si>
  <si>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</si>
  <si>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</si>
  <si>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</si>
  <si>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</si>
  <si>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</si>
  <si>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</si>
  <si>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</si>
  <si>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</si>
  <si>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</si>
  <si>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</si>
  <si>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</si>
  <si>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</si>
  <si>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</si>
  <si>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</si>
  <si>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</si>
  <si>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</si>
  <si>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</si>
  <si>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</si>
  <si>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</si>
  <si>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</si>
  <si>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</si>
  <si>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</si>
  <si>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</si>
  <si>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</si>
  <si>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</si>
  <si>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</si>
  <si>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</si>
  <si>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</si>
  <si>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</si>
  <si>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</si>
  <si>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</si>
  <si>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</si>
  <si>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</si>
  <si>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</si>
  <si>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</si>
  <si>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</si>
  <si>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</si>
  <si>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</si>
  <si>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</si>
  <si>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</si>
  <si>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</si>
  <si>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</si>
  <si>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</si>
  <si>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</si>
  <si>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</si>
  <si>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</si>
  <si>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</si>
  <si>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</si>
  <si>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</si>
  <si>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</si>
  <si>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</si>
  <si>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</si>
  <si>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</si>
  <si>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</si>
  <si>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</si>
  <si>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</si>
  <si>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</si>
  <si>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</si>
  <si>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</si>
  <si>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</si>
  <si>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</si>
  <si>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</si>
  <si>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</si>
  <si>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</si>
  <si>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</si>
  <si>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</si>
  <si>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</si>
  <si>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</si>
  <si>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</si>
  <si>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</si>
  <si>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</si>
  <si>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</si>
  <si>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</si>
  <si>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</si>
  <si>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</si>
  <si>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</si>
  <si>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</si>
  <si>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</si>
  <si>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</si>
  <si>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</si>
  <si>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</si>
  <si>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</si>
  <si>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</si>
  <si>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</si>
  <si>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</si>
  <si>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</si>
  <si>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</si>
  <si>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</si>
  <si>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2020г.</t>
  </si>
  <si>
    <t>октября</t>
  </si>
  <si>
    <t>за   октябрь  2020 г.</t>
  </si>
  <si>
    <t>ост.на 01.11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</si>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</sst>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M35" sqref="M3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10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1.9</v>
      </c>
      <c r="M16" s="45">
        <f t="shared" si="0"/>
        <v>396.2384412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8.45</v>
      </c>
      <c r="M20" s="33">
        <f>SUM(M6:M19)</f>
        <v>1762.2183306000002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f>0.07*7.1</f>
        <v>0.497</v>
      </c>
      <c r="M24" s="32">
        <f aca="true" t="shared" si="1" ref="M24:M29">L24*160.174*1.302*1.15</f>
        <v>119.1947795094</v>
      </c>
    </row>
    <row r="25" spans="1:13" ht="12.75">
      <c r="A25" t="s">
        <v>106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0.497</v>
      </c>
      <c r="M30" s="33">
        <f>SUM(M24:M29)</f>
        <v>119.1947795094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137</v>
      </c>
      <c r="L34" s="25" t="s">
        <v>138</v>
      </c>
      <c r="M34" s="25">
        <f>7*11.6</f>
        <v>81.2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/>
      <c r="L35" s="25"/>
      <c r="M35" s="25"/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f>51657.45-18.83</f>
        <v>51638.619999999995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46256.05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0.8957646428196572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48576.170000000006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/>
      <c r="K48" s="20"/>
      <c r="L48" s="30" t="s">
        <v>64</v>
      </c>
      <c r="M48" s="33">
        <f>SUM(M34:M47)</f>
        <v>81.2</v>
      </c>
    </row>
    <row r="49" spans="1:6" ht="12.75">
      <c r="A49" s="6" t="s">
        <v>15</v>
      </c>
      <c r="F49" s="11">
        <f>3000*1.302</f>
        <v>3906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11844.97104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304687</v>
      </c>
      <c r="D57">
        <v>224780.8</v>
      </c>
      <c r="E57">
        <v>3473</v>
      </c>
      <c r="F57" s="34">
        <f>C57/D57*E57</f>
        <v>4707.599363468766</v>
      </c>
    </row>
    <row r="58" spans="1:6" ht="12.75">
      <c r="A58" t="s">
        <v>20</v>
      </c>
      <c r="F58" s="34">
        <f>M20</f>
        <v>1762.2183306000002</v>
      </c>
    </row>
    <row r="59" spans="1:6" ht="12.75">
      <c r="A59" t="s">
        <v>21</v>
      </c>
      <c r="F59" s="11">
        <f>M30</f>
        <v>119.1947795094</v>
      </c>
    </row>
    <row r="60" spans="1:6" ht="12.75">
      <c r="A60" t="s">
        <v>71</v>
      </c>
      <c r="F60" s="5">
        <f>0*600*30.2%</f>
        <v>0</v>
      </c>
    </row>
    <row r="61" spans="1:6" ht="12.75">
      <c r="A61" t="s">
        <v>22</v>
      </c>
      <c r="F61" s="11">
        <f>M48</f>
        <v>81.2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0.43</v>
      </c>
      <c r="E64" t="s">
        <v>14</v>
      </c>
      <c r="F64" s="11">
        <f>B64*D64</f>
        <v>1493.3899999999999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8163.602473578167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0.94</v>
      </c>
      <c r="E72" t="s">
        <v>14</v>
      </c>
      <c r="F72" s="11">
        <f>B72*D72</f>
        <v>3264.62</v>
      </c>
    </row>
    <row r="73" spans="1:6" ht="12.75">
      <c r="A73" s="4" t="s">
        <v>29</v>
      </c>
      <c r="F73" s="31">
        <f>F69+F72</f>
        <v>4098.139999999999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1.54</v>
      </c>
      <c r="E76" t="s">
        <v>14</v>
      </c>
      <c r="F76" s="11">
        <f>B76*D76</f>
        <v>5348.42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5348.42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29455.133513578163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1708.3977437875333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f>2088.93+397.04</f>
        <v>2485.97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36753.2212573657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44470</v>
      </c>
      <c r="C86" s="39">
        <v>-343150</v>
      </c>
      <c r="D86" s="42">
        <f>F43</f>
        <v>48576.170000000006</v>
      </c>
      <c r="E86" s="42">
        <f>F84</f>
        <v>36753.2212573657</v>
      </c>
      <c r="F86" s="43">
        <f>C86+D86-E86</f>
        <v>-331327.05125736573</v>
      </c>
    </row>
    <row r="88" spans="1:6" ht="13.5" thickBot="1">
      <c r="A88" t="s">
        <v>111</v>
      </c>
      <c r="C88" s="48">
        <v>44105</v>
      </c>
      <c r="D88" s="8" t="s">
        <v>112</v>
      </c>
      <c r="E88" s="48">
        <v>44135</v>
      </c>
      <c r="F88" t="s">
        <v>113</v>
      </c>
    </row>
    <row r="89" spans="1:7" ht="13.5" thickBot="1">
      <c r="A89" t="s">
        <v>114</v>
      </c>
      <c r="F89" s="49">
        <f>E86</f>
        <v>36753.2212573657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2020-09-12T14:13:09Z</cp:lastPrinted>
  <dcterms:created xsi:type="dcterms:W3CDTF">2008-08-18T07:30:19Z</dcterms:created>
  <dcterms:modified xsi:type="dcterms:W3CDTF">2021-02-11T08:25:56Z</dcterms:modified>
  <cp:category/>
  <cp:version/>
  <cp:contentType/>
  <cp:contentStatus/>
</cp:coreProperties>
</file>