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<sst xmlns="http://schemas.openxmlformats.org/spreadsheetml/2006/main" count="166" uniqueCount="143">
  <si>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</si>
  <si>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</si>
  <si>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</si>
  <si>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</si>
  <si>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</si>
  <si>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</si>
  <si>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</si>
  <si>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</si>
  <si>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</si>
  <si>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</si>
  <si>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</si>
  <si>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</si>
  <si>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</si>
  <si>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</si>
  <si>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</si>
  <si>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</si>
  <si>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</si>
  <si>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</si>
  <si>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</si>
  <si>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</si>
  <si>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</si>
  <si>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</si>
  <si>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</si>
  <si>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</si>
  <si>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</si>
  <si>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</si>
  <si>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</si>
  <si>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</si>
  <si>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</si>
  <si>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</si>
  <si>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</si>
  <si>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</si>
  <si>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</si>
  <si>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</si>
  <si>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</si>
  <si>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</si>
  <si>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</si>
  <si>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</si>
  <si>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</si>
  <si>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</si>
  <si>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</si>
  <si>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</si>
  <si>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</si>
  <si>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</si>
  <si>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</si>
  <si>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</si>
  <si>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</si>
  <si>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</si>
  <si>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</si>
  <si>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</si>
  <si>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</si>
  <si>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</si>
  <si>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</si>
  <si>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</si>
  <si>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</si>
  <si>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</si>
  <si>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</si>
  <si>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</si>
  <si>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</si>
  <si>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</si>
  <si>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</si>
  <si>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</si>
  <si>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</si>
  <si>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</si>
  <si>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</si>
  <si>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</si>
  <si>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</si>
  <si>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</si>
  <si>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</si>
  <si>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</si>
  <si>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</si>
  <si>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</si>
  <si>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</si>
  <si>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</si>
  <si>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</si>
  <si>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</si>
  <si>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</si>
  <si>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</si>
  <si>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</si>
  <si>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</si>
  <si>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</si>
  <si>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</si>
  <si>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</si>
  <si>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</si>
  <si>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</si>
  <si>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</si>
  <si>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</si>
  <si>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</si>
  <si>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</si>
  <si>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</si>
  <si>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</si>
  <si>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</si>
  <si>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</si>
  <si>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</si>
  <si>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</si>
  <si>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</si>
  <si>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</si>
  <si>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</si>
  <si>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</si>
  <si>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</si>
  <si>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</si>
  <si>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</si>
  <si>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</si>
  <si>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</si>
  <si>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</si>
  <si>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</si>
  <si>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</si>
  <si>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</si>
  <si>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</si>
  <si>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</si>
  <si>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</si>
  <si>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</si>
  <si>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</si>
  <si>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</si>
  <si>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</si>
  <si>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</si>
  <si>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</si>
  <si>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</si>
  <si>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</si>
  <si>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</si>
  <si>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</si>
  <si>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</si>
  <si>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</si>
  <si>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</si>
  <si>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</si>
  <si>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</si>
  <si>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</si>
  <si>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</si>
  <si>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</si>
  <si>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</si>
  <si>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</si>
  <si>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</si>
  <si>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</si>
  <si>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</si>
  <si>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</si>
  <si>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</si>
  <si>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</si>
  <si>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июня</t>
  </si>
  <si>
    <t>за   июнь  2020 г.</t>
  </si>
  <si>
    <t>ост.на 01.07</t>
  </si>
  <si>
    <t>ремонт (договор)</t>
  </si>
  <si>
    <t>Промывка, опрессовка системы отопления</t>
  </si>
  <si>
    <t>Демонтаж, монтаж эл.узла (3шт)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</si>
</sst>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2">
      <selection activeCell="K25" sqref="K25:L26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6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5">
        <f t="shared" si="0"/>
        <v>1630.8340053600002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5">
        <f t="shared" si="0"/>
        <v>3028.0958769599997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29.68</v>
      </c>
      <c r="M20" s="33">
        <f>SUM(M6:M19)</f>
        <v>6189.66154464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/>
      <c r="M24" s="32">
        <v>1782</v>
      </c>
    </row>
    <row r="25" spans="1:13" ht="12.75">
      <c r="A25" t="s">
        <v>110</v>
      </c>
      <c r="J25" s="20">
        <v>2</v>
      </c>
      <c r="K25" s="20" t="s">
        <v>141</v>
      </c>
      <c r="L25" s="45">
        <v>194.93</v>
      </c>
      <c r="M25" s="32">
        <f aca="true" t="shared" si="1" ref="M25:M35">L25*160.174*1.302*1.15</f>
        <v>46749.775391886</v>
      </c>
    </row>
    <row r="26" spans="1:13" ht="12.75">
      <c r="A26" t="s">
        <v>111</v>
      </c>
      <c r="J26" s="20">
        <v>3</v>
      </c>
      <c r="K26" s="20" t="s">
        <v>142</v>
      </c>
      <c r="L26" s="45">
        <v>9.36</v>
      </c>
      <c r="M26" s="32">
        <f t="shared" si="1"/>
        <v>2244.795042672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204.29000000000002</v>
      </c>
      <c r="M36" s="33">
        <f>SUM(M24:M35)</f>
        <v>50776.570434558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111092.75-0.01</f>
        <v>111092.74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110230.31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0.9922368464401904</v>
      </c>
      <c r="J41" s="20">
        <v>2</v>
      </c>
      <c r="K41" s="20"/>
      <c r="L41" s="25"/>
      <c r="M41" s="25"/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111935.31</v>
      </c>
      <c r="J43" s="20">
        <v>4</v>
      </c>
      <c r="K43" s="20"/>
      <c r="L43" s="25"/>
      <c r="M43" s="25"/>
    </row>
    <row r="44" spans="10:13" ht="12.75">
      <c r="J44" s="20">
        <v>5</v>
      </c>
      <c r="K44" s="54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4191*1.302</f>
        <v>5456.682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4160*1.302</f>
        <v>5416.320000000001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10873.002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0</v>
      </c>
    </row>
    <row r="58" spans="1:6" ht="12.75">
      <c r="A58" s="59" t="s">
        <v>134</v>
      </c>
      <c r="B58" s="59"/>
      <c r="C58" s="59"/>
      <c r="D58" s="53"/>
      <c r="E58" s="46"/>
      <c r="F58" s="60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294051</v>
      </c>
      <c r="D61">
        <v>224780.6</v>
      </c>
      <c r="E61">
        <v>5945.5</v>
      </c>
      <c r="F61" s="34">
        <f>C61/D61*E61</f>
        <v>7777.718453015964</v>
      </c>
    </row>
    <row r="62" spans="1:6" ht="12.75">
      <c r="A62" t="s">
        <v>19</v>
      </c>
      <c r="F62" s="34">
        <f>M20</f>
        <v>6189.66154464</v>
      </c>
    </row>
    <row r="63" spans="1:6" ht="12.75">
      <c r="A63" t="s">
        <v>20</v>
      </c>
      <c r="F63" s="11">
        <f>M36</f>
        <v>50776.570434558</v>
      </c>
    </row>
    <row r="64" spans="1:6" ht="12.75">
      <c r="A64" t="s">
        <v>75</v>
      </c>
      <c r="F64" s="5">
        <f>1*600*1.302</f>
        <v>781.2</v>
      </c>
    </row>
    <row r="65" spans="1:6" ht="12.75">
      <c r="A65" t="s">
        <v>21</v>
      </c>
      <c r="F65" s="11">
        <f>M57</f>
        <v>0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0.31</v>
      </c>
      <c r="E68" t="s">
        <v>14</v>
      </c>
      <c r="F68" s="11">
        <f>B68*D68</f>
        <v>1843.105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67368.25543221396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1.32</v>
      </c>
      <c r="E76" t="s">
        <v>14</v>
      </c>
      <c r="F76" s="11">
        <f>B76*D76</f>
        <v>7848.06</v>
      </c>
    </row>
    <row r="77" spans="1:6" ht="12.75">
      <c r="A77" s="4" t="s">
        <v>66</v>
      </c>
      <c r="F77" s="31">
        <f>F73+F76</f>
        <v>9274.98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2.45</v>
      </c>
      <c r="E80" t="s">
        <v>14</v>
      </c>
      <c r="F80" s="11">
        <f>B80*D80</f>
        <v>14566.475</v>
      </c>
    </row>
    <row r="81" spans="1:9" ht="12.75">
      <c r="A81" s="4" t="s">
        <v>69</v>
      </c>
      <c r="F81" s="31">
        <f>SUM(F80)</f>
        <v>14566.475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121504.31243221396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7047.2501210684095</v>
      </c>
    </row>
    <row r="85" spans="1:6" ht="12.75">
      <c r="A85" s="1"/>
      <c r="B85" s="36" t="s">
        <v>131</v>
      </c>
      <c r="C85" s="36"/>
      <c r="D85" s="1"/>
      <c r="E85" s="51"/>
      <c r="F85" s="52">
        <v>3957.07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f>4098.68+781.63</f>
        <v>4880.31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138170.57255328237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43983</v>
      </c>
      <c r="C90" s="40">
        <v>-147930</v>
      </c>
      <c r="D90" s="43">
        <f>F43</f>
        <v>111935.31</v>
      </c>
      <c r="E90" s="43">
        <f>F88</f>
        <v>138170.57255328237</v>
      </c>
      <c r="F90" s="44">
        <f>C90+D90-E90</f>
        <v>-174165.26255328237</v>
      </c>
    </row>
    <row r="92" spans="1:6" ht="13.5" thickBot="1">
      <c r="A92" t="s">
        <v>115</v>
      </c>
      <c r="C92" s="48">
        <v>43983</v>
      </c>
      <c r="D92" s="8" t="s">
        <v>116</v>
      </c>
      <c r="E92" s="48">
        <v>44012</v>
      </c>
      <c r="F92" t="s">
        <v>117</v>
      </c>
    </row>
    <row r="93" spans="1:7" ht="13.5" thickBot="1">
      <c r="A93" t="s">
        <v>118</v>
      </c>
      <c r="F93" s="49">
        <f>E90</f>
        <v>138170.57255328237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2020-09-12T14:09:41Z</cp:lastPrinted>
  <dcterms:created xsi:type="dcterms:W3CDTF">2008-08-18T07:30:19Z</dcterms:created>
  <dcterms:modified xsi:type="dcterms:W3CDTF">2020-09-12T14:09:51Z</dcterms:modified>
  <cp:category/>
  <cp:version/>
  <cp:contentType/>
  <cp:contentStatus/>
</cp:coreProperties>
</file>