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<sst xmlns="http://schemas.openxmlformats.org/spreadsheetml/2006/main" count="158" uniqueCount="138">
  <si>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</si>
  <si>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</si>
  <si>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</si>
  <si>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</si>
  <si>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</si>
  <si>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</si>
  <si>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</si>
  <si>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</si>
  <si>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</si>
  <si>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</si>
  <si>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</si>
  <si>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</si>
  <si>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</si>
  <si>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</si>
  <si>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</si>
  <si>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</si>
  <si>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</si>
  <si>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</si>
  <si>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</si>
  <si>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</si>
  <si>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</si>
  <si>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</si>
  <si>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</si>
  <si>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</si>
  <si>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</si>
  <si>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</si>
  <si>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</si>
  <si>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</si>
  <si>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</si>
  <si>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</si>
  <si>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</si>
  <si>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</si>
  <si>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</si>
  <si>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</si>
  <si>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</si>
  <si>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</si>
  <si>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</si>
  <si>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</si>
  <si>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</si>
  <si>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</si>
  <si>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</si>
  <si>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</si>
  <si>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</si>
  <si>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</si>
  <si>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</si>
  <si>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</si>
  <si>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</si>
  <si>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</si>
  <si>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</si>
  <si>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</si>
  <si>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</si>
  <si>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</si>
  <si>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</si>
  <si>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</si>
  <si>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</si>
  <si>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</si>
  <si>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</si>
  <si>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</si>
  <si>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</si>
  <si>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</si>
  <si>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</si>
  <si>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</si>
  <si>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</si>
  <si>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</si>
  <si>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</si>
  <si>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</si>
  <si>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</si>
  <si>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</si>
  <si>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</si>
  <si>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</si>
  <si>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</si>
  <si>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</si>
  <si>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</si>
  <si>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</si>
  <si>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</si>
  <si>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</si>
  <si>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</si>
  <si>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</si>
  <si>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</si>
  <si>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</si>
  <si>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</si>
  <si>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</si>
  <si>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</si>
  <si>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</si>
  <si>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</si>
  <si>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</si>
  <si>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</si>
  <si>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</si>
  <si>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</si>
  <si>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</si>
  <si>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</si>
  <si>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</si>
  <si>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</si>
  <si>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</si>
  <si>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</si>
  <si>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</si>
  <si>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</si>
  <si>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</si>
  <si>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</si>
  <si>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</si>
  <si>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</si>
  <si>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</si>
  <si>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</si>
  <si>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</si>
  <si>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</si>
  <si>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</si>
  <si>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</si>
  <si>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</si>
  <si>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</si>
  <si>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</si>
  <si>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</si>
  <si>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</si>
  <si>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</si>
  <si>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</si>
  <si>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</si>
  <si>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</si>
  <si>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</si>
  <si>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</si>
  <si>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</si>
  <si>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</si>
  <si>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</si>
  <si>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</si>
  <si>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</si>
  <si>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</si>
  <si>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</si>
  <si>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</si>
  <si>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</si>
  <si>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</si>
  <si>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</si>
  <si>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</si>
  <si>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</si>
  <si>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</si>
  <si>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</si>
  <si>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</si>
  <si>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</si>
  <si>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</si>
  <si>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</si>
  <si>
    <t>откачка воды из техподполья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</si>
</sst>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2" max="2" width="10.125" style="0" customWidth="1"/>
    <col min="3" max="3" width="12.625" style="0" customWidth="1"/>
    <col min="4" max="4" width="11.125" style="0" customWidth="1"/>
    <col min="5" max="5" width="13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93</v>
      </c>
      <c r="D2" s="8">
        <v>7</v>
      </c>
      <c r="K2" s="5" t="s">
        <v>136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135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L6*160.174*1.302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47">
        <f t="shared" si="0"/>
        <v>1251.2792880000002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10.56</v>
      </c>
      <c r="M20" s="34">
        <f>SUM(M6:M19)</f>
        <v>2202.25154688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47">
        <f>0.15*7</f>
        <v>1.05</v>
      </c>
      <c r="M24" s="33">
        <f>L24*160.174*1.302*1.15</f>
        <v>251.81995671</v>
      </c>
    </row>
    <row r="25" spans="1:13" ht="12.75">
      <c r="A25" t="s">
        <v>114</v>
      </c>
      <c r="J25" s="20">
        <v>2</v>
      </c>
      <c r="K25" s="20"/>
      <c r="L25" s="25"/>
      <c r="M25" s="33">
        <f aca="true" t="shared" si="1" ref="M25:M34">L25*160.174*1.302*1.15</f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1.05</v>
      </c>
      <c r="M35" s="34">
        <f>SUM(M24:M34)</f>
        <v>251.81995671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/>
      <c r="L39" s="33"/>
      <c r="M39" s="25"/>
    </row>
    <row r="40" spans="1:13" ht="12.75">
      <c r="A40" s="2" t="s">
        <v>6</v>
      </c>
      <c r="F40" s="11">
        <v>31809.53</v>
      </c>
      <c r="J40" s="20">
        <v>2</v>
      </c>
      <c r="K40" s="56"/>
      <c r="L40" s="25"/>
      <c r="M40" s="25"/>
    </row>
    <row r="41" spans="1:13" ht="12.75">
      <c r="A41" t="s">
        <v>7</v>
      </c>
      <c r="F41" s="5">
        <v>28254.8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0.8882495277358704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E43" s="53"/>
      <c r="F43" s="11">
        <f>((122.1+17.6)*14)+250+400</f>
        <v>2605.7999999999997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30860.6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5093.32*1.302</f>
        <v>6631.50264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(2000+80)*1.302</f>
        <v>2708.1600000000003</v>
      </c>
      <c r="J50" s="20"/>
      <c r="K50" s="20"/>
      <c r="L50" s="31" t="s">
        <v>64</v>
      </c>
      <c r="M50" s="28">
        <f>SUM(M39:M49)</f>
        <v>0</v>
      </c>
    </row>
    <row r="51" spans="1:6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</row>
    <row r="52" spans="1:6" ht="12.75">
      <c r="A52" s="4" t="s">
        <v>33</v>
      </c>
      <c r="B52" s="1"/>
      <c r="F52" s="32">
        <f>F49+F50+F51</f>
        <v>9339.66264</v>
      </c>
    </row>
    <row r="53" ht="12.75">
      <c r="A53" s="4" t="s">
        <v>16</v>
      </c>
    </row>
    <row r="54" spans="1:6" ht="12.75">
      <c r="A54" t="s">
        <v>76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2367.8</v>
      </c>
      <c r="F58" s="36">
        <f>C58/D58*E58</f>
        <v>3209.517354685098</v>
      </c>
    </row>
    <row r="59" spans="1:6" ht="12.75">
      <c r="A59" t="s">
        <v>20</v>
      </c>
      <c r="F59" s="36">
        <f>M20</f>
        <v>2202.25154688</v>
      </c>
    </row>
    <row r="60" spans="1:6" ht="12.75">
      <c r="A60" t="s">
        <v>21</v>
      </c>
      <c r="F60" s="11">
        <f>M35</f>
        <v>251.81995671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0.26</v>
      </c>
      <c r="E65" t="s">
        <v>14</v>
      </c>
      <c r="F65" s="11">
        <f>B65*D65</f>
        <v>615.628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7841.616858275097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1.14</v>
      </c>
      <c r="F73" s="11">
        <f>B73*D73</f>
        <v>2699.292</v>
      </c>
    </row>
    <row r="74" spans="1:6" ht="12.75">
      <c r="A74" s="4" t="s">
        <v>29</v>
      </c>
      <c r="B74" s="1"/>
      <c r="F74" s="32">
        <f>F70+F73</f>
        <v>3267.564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2.1</v>
      </c>
      <c r="E77" t="s">
        <v>14</v>
      </c>
      <c r="F77" s="11">
        <f>B77*D77</f>
        <v>4972.380000000001</v>
      </c>
    </row>
    <row r="78" spans="1:6" ht="12.75">
      <c r="A78" s="4" t="s">
        <v>31</v>
      </c>
      <c r="B78" s="1"/>
      <c r="F78" s="32">
        <f>SUM(F77)</f>
        <v>4972.380000000001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25421.223498275096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1474.4309628999554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5">
        <f>F80+F81+F82+F83+F84</f>
        <v>28600.504461175053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134</v>
      </c>
    </row>
    <row r="87" spans="1:6" ht="12.75">
      <c r="A87" s="13"/>
      <c r="B87" s="40">
        <v>44013</v>
      </c>
      <c r="C87" s="41">
        <v>-70809</v>
      </c>
      <c r="D87" s="42">
        <f>F44</f>
        <v>30860.6</v>
      </c>
      <c r="E87" s="42">
        <f>F85</f>
        <v>28600.504461175053</v>
      </c>
      <c r="F87" s="44">
        <f>C87+D87-E87</f>
        <v>-68548.90446117506</v>
      </c>
    </row>
    <row r="89" spans="1:6" ht="13.5" thickBot="1">
      <c r="A89" t="s">
        <v>87</v>
      </c>
      <c r="C89" s="48">
        <v>44013</v>
      </c>
      <c r="D89" s="8" t="s">
        <v>88</v>
      </c>
      <c r="E89" s="48">
        <v>44043</v>
      </c>
      <c r="F89" t="s">
        <v>89</v>
      </c>
    </row>
    <row r="90" spans="1:7" ht="13.5" thickBot="1">
      <c r="A90" t="s">
        <v>90</v>
      </c>
      <c r="F90" s="50">
        <f>E87</f>
        <v>28600.504461175053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2017-08-21T12:41:06Z</cp:lastPrinted>
  <dcterms:created xsi:type="dcterms:W3CDTF">2008-08-18T07:30:19Z</dcterms:created>
  <dcterms:modified xsi:type="dcterms:W3CDTF">2020-10-31T11:16:54Z</dcterms:modified>
  <cp:category/>
  <cp:version/>
  <cp:contentType/>
  <cp:contentStatus/>
</cp:coreProperties>
</file>