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<sst xmlns="http://schemas.openxmlformats.org/spreadsheetml/2006/main" count="160" uniqueCount="137">
  <si>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</si>
  <si>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</si>
  <si>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</si>
  <si>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</si>
  <si>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</si>
  <si>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</si>
  <si>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</si>
  <si>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</si>
  <si>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</si>
  <si>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</si>
  <si>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</si>
  <si>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</si>
  <si>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</si>
  <si>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</si>
  <si>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</si>
  <si>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</si>
  <si>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</si>
  <si>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</si>
  <si>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</si>
  <si>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</si>
  <si>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</si>
  <si>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</si>
  <si>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</si>
  <si>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</si>
  <si>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</si>
  <si>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</si>
  <si>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</si>
  <si>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</si>
  <si>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</si>
  <si>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</si>
  <si>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</si>
  <si>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</si>
  <si>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</si>
  <si>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</si>
  <si>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</si>
  <si>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</si>
  <si>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</si>
  <si>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</si>
  <si>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</si>
  <si>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</si>
  <si>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</si>
  <si>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</si>
  <si>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</si>
  <si>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</si>
  <si>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</si>
  <si>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</si>
  <si>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</si>
  <si>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</si>
  <si>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</si>
  <si>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</si>
  <si>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</si>
  <si>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</si>
  <si>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</si>
  <si>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</si>
  <si>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</si>
  <si>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</si>
  <si>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</si>
  <si>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</si>
  <si>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</si>
  <si>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</si>
  <si>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</si>
  <si>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</si>
  <si>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</si>
  <si>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</si>
  <si>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</si>
  <si>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</si>
  <si>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</si>
  <si>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</si>
  <si>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</si>
  <si>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</si>
  <si>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</si>
  <si>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</si>
  <si>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</si>
  <si>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</si>
  <si>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</si>
  <si>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</si>
  <si>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</si>
  <si>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</si>
  <si>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</si>
  <si>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</si>
  <si>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</si>
  <si>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</si>
  <si>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</si>
  <si>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</si>
  <si>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</si>
  <si>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</si>
  <si>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</si>
  <si>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</si>
  <si>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</si>
  <si>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</si>
  <si>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</si>
  <si>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</si>
  <si>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</si>
  <si>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</si>
  <si>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</si>
  <si>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</si>
  <si>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</si>
  <si>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</si>
  <si>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</si>
  <si>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</si>
  <si>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</si>
  <si>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</si>
  <si>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</si>
  <si>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</si>
  <si>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</si>
  <si>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</si>
  <si>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</si>
  <si>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</si>
  <si>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</si>
  <si>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</si>
  <si>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</si>
  <si>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</si>
  <si>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</si>
  <si>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</si>
  <si>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</si>
  <si>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</si>
  <si>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</si>
  <si>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</si>
  <si>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</si>
  <si>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</si>
  <si>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</si>
  <si>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</si>
  <si>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</si>
  <si>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</si>
  <si>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</si>
  <si>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</si>
  <si>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</si>
  <si>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</si>
  <si>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</si>
  <si>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</si>
  <si>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</si>
  <si>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</si>
  <si>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</si>
  <si>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сентября</t>
  </si>
  <si>
    <t>за   сентябрь  2020 г.</t>
  </si>
  <si>
    <t>ост.на 01.10</t>
  </si>
  <si>
    <t>31.09.2020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</si>
</sst>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43">
      <selection activeCell="C58" sqref="C58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9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0.82</v>
      </c>
      <c r="M6" s="46">
        <f>L6*160.174*1.302</f>
        <v>171.00816936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0.82</v>
      </c>
      <c r="M20" s="33">
        <f>SUM(M6:M19)</f>
        <v>171.00816936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L26*160.174*1.302*1.15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L27*160.174*1.302*1.15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/>
      <c r="M28" s="32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/>
      <c r="M39" s="25"/>
    </row>
    <row r="40" spans="1:13" ht="12.75">
      <c r="A40" s="2" t="s">
        <v>6</v>
      </c>
      <c r="F40" s="11">
        <v>5216.77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4467.39</v>
      </c>
    </row>
    <row r="42" spans="2:6" ht="12.75">
      <c r="B42" t="s">
        <v>8</v>
      </c>
      <c r="F42" s="9">
        <f>F41/F40</f>
        <v>0.8563517272181829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4467.39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1129.42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6">
        <v>0</v>
      </c>
      <c r="F51" s="56">
        <f>E51*E33</f>
        <v>0</v>
      </c>
    </row>
    <row r="52" spans="1:6" ht="12.75">
      <c r="A52" s="4" t="s">
        <v>35</v>
      </c>
      <c r="F52" s="31">
        <f>F49+F50+F51</f>
        <v>1129.42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295302</v>
      </c>
      <c r="D58">
        <v>224780.8</v>
      </c>
      <c r="E58">
        <v>379</v>
      </c>
      <c r="F58" s="35">
        <f>C58/D58*E58</f>
        <v>497.9048833352315</v>
      </c>
    </row>
    <row r="59" spans="1:6" ht="12.75">
      <c r="A59" t="s">
        <v>21</v>
      </c>
      <c r="F59" s="35">
        <f>M20</f>
        <v>171.00816936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0.43</v>
      </c>
      <c r="E65" t="s">
        <v>15</v>
      </c>
      <c r="F65" s="11">
        <f>B65*D65</f>
        <v>162.97</v>
      </c>
    </row>
    <row r="66" spans="1:6" ht="12.75">
      <c r="A66" s="47" t="s">
        <v>76</v>
      </c>
      <c r="B66" s="47"/>
      <c r="C66" s="47"/>
      <c r="D66" s="54"/>
      <c r="E66" s="47"/>
      <c r="F66" s="54">
        <v>0</v>
      </c>
    </row>
    <row r="67" spans="1:6" ht="12.75">
      <c r="A67" s="47" t="s">
        <v>85</v>
      </c>
      <c r="B67" s="47"/>
      <c r="C67" s="47"/>
      <c r="D67" s="54">
        <v>0</v>
      </c>
      <c r="E67" s="47"/>
      <c r="F67" s="5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831.8830526952315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0.24</v>
      </c>
      <c r="E70" t="s">
        <v>15</v>
      </c>
      <c r="F70" s="11">
        <f>B70*D70</f>
        <v>90.96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1.06</v>
      </c>
      <c r="E73" t="s">
        <v>15</v>
      </c>
      <c r="F73" s="11">
        <f>B73*D73</f>
        <v>401.74</v>
      </c>
    </row>
    <row r="74" spans="1:6" ht="12.75">
      <c r="A74" s="4" t="s">
        <v>30</v>
      </c>
      <c r="F74" s="31">
        <f>F70+F73</f>
        <v>492.7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2.58</v>
      </c>
      <c r="E77" t="s">
        <v>15</v>
      </c>
      <c r="F77" s="11">
        <f>B77*D77</f>
        <v>977.82</v>
      </c>
    </row>
    <row r="78" spans="1:6" ht="12.75">
      <c r="A78" s="4" t="s">
        <v>33</v>
      </c>
      <c r="F78" s="8">
        <f>SUM(F77)</f>
        <v>977.82</v>
      </c>
    </row>
    <row r="79" spans="1:6" ht="12.75">
      <c r="A79" s="57" t="s">
        <v>79</v>
      </c>
      <c r="B79" s="47"/>
      <c r="C79" s="47"/>
      <c r="D79" s="56">
        <v>0</v>
      </c>
      <c r="E79" s="47"/>
      <c r="F79" s="58">
        <f>D79*E33</f>
        <v>0</v>
      </c>
    </row>
    <row r="80" spans="1:6" ht="12.75">
      <c r="A80" s="1" t="s">
        <v>34</v>
      </c>
      <c r="B80" s="1"/>
      <c r="F80" s="31">
        <f>F52+F56+F68+F74+F78+F79</f>
        <v>3431.8230526952316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96.09104547546647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v>156.4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v>159.34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4">
        <f>F80+F81+F82+F83+F84</f>
        <v>3843.6540981706985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44075</v>
      </c>
      <c r="C87" s="39">
        <v>-37869</v>
      </c>
      <c r="D87" s="43">
        <f>F44</f>
        <v>4467.39</v>
      </c>
      <c r="E87" s="43">
        <f>F85</f>
        <v>3843.6540981706985</v>
      </c>
      <c r="F87" s="44">
        <f>C87+D87-E87</f>
        <v>-37245.2640981707</v>
      </c>
    </row>
    <row r="89" spans="1:6" ht="13.5" thickBot="1">
      <c r="A89" t="s">
        <v>112</v>
      </c>
      <c r="C89" s="49">
        <v>44075</v>
      </c>
      <c r="D89" s="8" t="s">
        <v>113</v>
      </c>
      <c r="E89" s="49" t="s">
        <v>136</v>
      </c>
      <c r="F89" t="s">
        <v>114</v>
      </c>
    </row>
    <row r="90" spans="1:7" ht="13.5" thickBot="1">
      <c r="A90" t="s">
        <v>115</v>
      </c>
      <c r="F90" s="50">
        <f>E87</f>
        <v>3843.6540981706985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2017-08-21T12:49:08Z</cp:lastPrinted>
  <dcterms:created xsi:type="dcterms:W3CDTF">2008-08-18T07:30:19Z</dcterms:created>
  <dcterms:modified xsi:type="dcterms:W3CDTF">2021-01-22T11:10:08Z</dcterms:modified>
  <cp:category/>
  <cp:version/>
  <cp:contentType/>
  <cp:contentStatus/>
</cp:coreProperties>
</file>