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<sst xmlns="http://schemas.openxmlformats.org/spreadsheetml/2006/main" count="160" uniqueCount="137">
  <si>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</si>
  <si>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</si>
  <si>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</si>
  <si>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</si>
  <si>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</si>
  <si>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</si>
  <si>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</si>
  <si>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</si>
  <si>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</si>
  <si>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</si>
  <si>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</si>
  <si>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</si>
  <si>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</si>
  <si>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</si>
  <si>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</si>
  <si>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</si>
  <si>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</si>
  <si>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</si>
  <si>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</si>
  <si>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</si>
  <si>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</si>
  <si>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</si>
  <si>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</si>
  <si>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</si>
  <si>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</si>
  <si>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</si>
  <si>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</si>
  <si>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</si>
  <si>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</si>
  <si>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</si>
  <si>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</si>
  <si>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</si>
  <si>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</si>
  <si>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</si>
  <si>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</si>
  <si>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</si>
  <si>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</si>
  <si>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</si>
  <si>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</si>
  <si>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</si>
  <si>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</si>
  <si>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</si>
  <si>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</si>
  <si>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</si>
  <si>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</si>
  <si>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</si>
  <si>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</si>
  <si>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</si>
  <si>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</si>
  <si>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</si>
  <si>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</si>
  <si>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</si>
  <si>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</si>
  <si>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</si>
  <si>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</si>
  <si>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</si>
  <si>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</si>
  <si>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</si>
  <si>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</si>
  <si>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</si>
  <si>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</si>
  <si>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</si>
  <si>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</si>
  <si>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</si>
  <si>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</si>
  <si>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</si>
  <si>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</si>
  <si>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</si>
  <si>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</si>
  <si>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</si>
  <si>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</si>
  <si>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</si>
  <si>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</si>
  <si>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</si>
  <si>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</si>
  <si>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</si>
  <si>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</si>
  <si>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</si>
  <si>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</si>
  <si>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</si>
  <si>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</si>
  <si>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</si>
  <si>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</si>
  <si>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</si>
  <si>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</si>
  <si>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</si>
  <si>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</si>
  <si>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</si>
  <si>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</si>
  <si>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</si>
  <si>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</si>
  <si>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</si>
  <si>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</si>
  <si>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</si>
  <si>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</si>
  <si>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</si>
  <si>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</si>
  <si>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</si>
  <si>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</si>
  <si>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</si>
  <si>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</si>
  <si>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</si>
  <si>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</si>
  <si>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</si>
  <si>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</si>
  <si>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</si>
  <si>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</si>
  <si>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</si>
  <si>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</si>
  <si>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</si>
  <si>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</si>
  <si>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</si>
  <si>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</si>
  <si>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</si>
  <si>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</si>
  <si>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</si>
  <si>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</si>
  <si>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</si>
  <si>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</si>
  <si>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</si>
  <si>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</si>
  <si>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</si>
  <si>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</si>
  <si>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</si>
  <si>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</si>
  <si>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</si>
  <si>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</si>
  <si>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</si>
  <si>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</si>
  <si>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</si>
  <si>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</si>
  <si>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</si>
  <si>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2020г.</t>
  </si>
  <si>
    <t>февраля</t>
  </si>
  <si>
    <t>за   февраль  2020 г.</t>
  </si>
  <si>
    <t>ост.на 01.03</t>
  </si>
  <si>
    <t>установка номерных знаков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</si>
</sst>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497.2060674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829.2273948000001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v>1.15</v>
      </c>
      <c r="M24" s="32">
        <f>L24*126.87*1.302*1.15</f>
        <v>218.45681864999997</v>
      </c>
    </row>
    <row r="25" spans="1:13" ht="12.75">
      <c r="A25" t="s">
        <v>106</v>
      </c>
      <c r="J25" s="20">
        <v>2</v>
      </c>
      <c r="K25" s="20"/>
      <c r="L25" s="46"/>
      <c r="M25" s="32">
        <f>L25*126.87*1.302*1.15</f>
        <v>0</v>
      </c>
    </row>
    <row r="26" spans="1:13" ht="12.75">
      <c r="A26" t="s">
        <v>107</v>
      </c>
      <c r="J26" s="20">
        <v>3</v>
      </c>
      <c r="K26" s="20"/>
      <c r="L26" s="46"/>
      <c r="M26" s="32">
        <f>L26*126.87*1.302*1.15</f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aca="true" t="shared" si="1" ref="M27:M34"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1.15</v>
      </c>
      <c r="M35" s="33">
        <f>SUM(M24:M34)</f>
        <v>218.45681864999997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v>27789.24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26644.14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0.9587934034899838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27799.14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3569.28*1.302</f>
        <v>4647.202560000001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6001.282560000001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7">
        <v>224982</v>
      </c>
      <c r="D58">
        <v>229360</v>
      </c>
      <c r="E58">
        <v>2042.8</v>
      </c>
      <c r="F58" s="34">
        <f>C58/D58*E58</f>
        <v>2003.8072445064527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829.2273948000001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218.45681864999997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2*600*1.302</f>
        <v>1562.4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M65</f>
        <v>0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>
        <v>26</v>
      </c>
      <c r="K64" s="20"/>
      <c r="L64" s="25"/>
      <c r="M64" s="25"/>
    </row>
    <row r="65" spans="1:13" ht="12.75">
      <c r="A65" s="44"/>
      <c r="B65" s="44">
        <v>2042.8</v>
      </c>
      <c r="C65" s="44" t="s">
        <v>13</v>
      </c>
      <c r="D65" s="45">
        <v>0.19</v>
      </c>
      <c r="E65" s="44" t="s">
        <v>14</v>
      </c>
      <c r="F65" s="45">
        <f>B65*D65</f>
        <v>388.132</v>
      </c>
      <c r="J65" s="20"/>
      <c r="K65" s="20"/>
      <c r="L65" s="30" t="s">
        <v>65</v>
      </c>
      <c r="M65" s="33">
        <f>SUM(M39:M64)</f>
        <v>0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5002.023457956453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0.23</v>
      </c>
      <c r="E70" t="s">
        <v>14</v>
      </c>
      <c r="F70" s="11">
        <f>B70*D70</f>
        <v>469.844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</v>
      </c>
      <c r="E73" t="s">
        <v>14</v>
      </c>
      <c r="F73" s="11">
        <f>B73*D73</f>
        <v>2042.8</v>
      </c>
    </row>
    <row r="74" spans="1:6" ht="12.75">
      <c r="A74" s="4" t="s">
        <v>29</v>
      </c>
      <c r="F74" s="31">
        <f>F70+F73</f>
        <v>2512.644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2.23</v>
      </c>
      <c r="E77" t="s">
        <v>14</v>
      </c>
      <c r="F77" s="11">
        <f>B77*D77</f>
        <v>4555.4439999999995</v>
      </c>
    </row>
    <row r="78" spans="1:6" ht="12.75">
      <c r="A78" s="4" t="s">
        <v>32</v>
      </c>
      <c r="F78" s="31">
        <f>SUM(F77)</f>
        <v>4555.4439999999995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8" ht="12.75">
      <c r="A80" s="1" t="s">
        <v>33</v>
      </c>
      <c r="B80" s="1"/>
      <c r="F80" s="31">
        <f>F52+F56+F68+F74+F78+F79</f>
        <v>18071.394017956452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1048.1408530414742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20375.324870997927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43862</v>
      </c>
      <c r="C87" s="40">
        <v>-617423</v>
      </c>
      <c r="D87" s="42">
        <f>F44</f>
        <v>27799.14</v>
      </c>
      <c r="E87" s="42">
        <f>F85</f>
        <v>20375.324870997927</v>
      </c>
      <c r="F87" s="43">
        <f>C87+D87-E87</f>
        <v>-609999.1848709979</v>
      </c>
    </row>
    <row r="89" spans="1:6" ht="13.5" thickBot="1">
      <c r="A89" t="s">
        <v>112</v>
      </c>
      <c r="C89" s="49">
        <v>43862</v>
      </c>
      <c r="D89" s="8" t="s">
        <v>113</v>
      </c>
      <c r="E89" s="49">
        <v>43890</v>
      </c>
      <c r="F89" t="s">
        <v>114</v>
      </c>
    </row>
    <row r="90" spans="1:7" ht="13.5" thickBot="1">
      <c r="A90" t="s">
        <v>115</v>
      </c>
      <c r="F90" s="50">
        <f>E87</f>
        <v>20375.324870997927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2020-05-13T12:34:13Z</dcterms:modified>
  <cp:category/>
  <cp:version/>
  <cp:contentType/>
  <cp:contentStatus/>
</cp:coreProperties>
</file>