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<sst xmlns="http://schemas.openxmlformats.org/spreadsheetml/2006/main" count="159" uniqueCount="136">
  <si>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</si>
  <si>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</si>
  <si>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</si>
  <si>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</si>
  <si>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</si>
  <si>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</si>
  <si>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</si>
  <si>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</si>
  <si>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</si>
  <si>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</si>
  <si>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</si>
  <si>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</si>
  <si>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</si>
  <si>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</si>
  <si>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</si>
  <si>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</si>
  <si>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</si>
  <si>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</si>
  <si>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</si>
  <si>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</si>
  <si>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</si>
  <si>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</si>
  <si>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</si>
  <si>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</si>
  <si>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</si>
  <si>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</si>
  <si>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</si>
  <si>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</si>
  <si>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</si>
  <si>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</si>
  <si>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</si>
  <si>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</si>
  <si>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</si>
  <si>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</si>
  <si>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</si>
  <si>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</si>
  <si>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</si>
  <si>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</si>
  <si>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</si>
  <si>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</si>
  <si>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</si>
  <si>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</si>
  <si>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</si>
  <si>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</si>
  <si>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</si>
  <si>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</si>
  <si>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</si>
  <si>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</si>
  <si>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</si>
  <si>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</si>
  <si>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</si>
  <si>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</si>
  <si>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</si>
  <si>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</si>
  <si>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</si>
  <si>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</si>
  <si>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</si>
  <si>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</si>
  <si>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</si>
  <si>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</si>
  <si>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</si>
  <si>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</si>
  <si>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</si>
  <si>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</si>
  <si>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</si>
  <si>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</si>
  <si>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</si>
  <si>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</si>
  <si>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</si>
  <si>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</si>
  <si>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</si>
  <si>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</si>
  <si>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</si>
  <si>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</si>
  <si>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</si>
  <si>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</si>
  <si>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</si>
  <si>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</si>
  <si>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</si>
  <si>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</si>
  <si>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</si>
  <si>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</si>
  <si>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</si>
  <si>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</si>
  <si>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</si>
  <si>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</si>
  <si>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</si>
  <si>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</si>
  <si>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</si>
  <si>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</si>
  <si>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</si>
  <si>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</si>
  <si>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</si>
  <si>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</si>
  <si>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</si>
  <si>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</si>
  <si>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</si>
  <si>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</si>
  <si>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</si>
  <si>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</si>
  <si>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</si>
  <si>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</si>
  <si>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</si>
  <si>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</si>
  <si>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</si>
  <si>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</si>
  <si>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</si>
  <si>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</si>
  <si>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</si>
  <si>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</si>
  <si>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</si>
  <si>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</si>
  <si>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</si>
  <si>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</si>
  <si>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</si>
  <si>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</si>
  <si>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</si>
  <si>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</si>
  <si>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</si>
  <si>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</si>
  <si>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</si>
  <si>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</si>
  <si>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</si>
  <si>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</si>
  <si>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</si>
  <si>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</si>
  <si>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</si>
  <si>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</si>
  <si>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</si>
  <si>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</si>
  <si>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</si>
  <si>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</si>
  <si>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</si>
  <si>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июня</t>
  </si>
  <si>
    <t>за   июнь  2020 г.</t>
  </si>
  <si>
    <t>ост.на 01.07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</si>
</sst>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C58" sqref="C58"/>
    </sheetView>
  </sheetViews>
  <sheetFormatPr defaultColWidth="9.00390625" defaultRowHeight="12.75"/>
  <cols>
    <col min="1" max="1" width="15.50390625" style="0" customWidth="1"/>
    <col min="3" max="3" width="12.37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75</v>
      </c>
    </row>
    <row r="2" spans="3:11" ht="12.75">
      <c r="C2" s="1" t="s">
        <v>86</v>
      </c>
      <c r="D2" s="8">
        <v>6</v>
      </c>
      <c r="K2" s="5" t="s">
        <v>134</v>
      </c>
    </row>
    <row r="3" spans="1:13" ht="12.75">
      <c r="A3" t="s">
        <v>87</v>
      </c>
      <c r="J3" s="14" t="s">
        <v>37</v>
      </c>
      <c r="K3" s="5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</v>
      </c>
      <c r="M20" s="33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L26*160.174*1.302*1.15</f>
        <v>0</v>
      </c>
    </row>
    <row r="27" spans="1:13" ht="12.75">
      <c r="A27" s="47" t="s">
        <v>109</v>
      </c>
      <c r="B27" s="47"/>
      <c r="C27" s="47"/>
      <c r="D27" s="47"/>
      <c r="E27" s="47"/>
      <c r="F27" s="47"/>
      <c r="G27" s="47"/>
      <c r="J27" s="20"/>
      <c r="K27" s="29" t="s">
        <v>59</v>
      </c>
      <c r="L27" s="28">
        <v>0</v>
      </c>
      <c r="M27" s="33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5203.1</v>
      </c>
    </row>
    <row r="41" spans="1:6" ht="12.75">
      <c r="A41" t="s">
        <v>7</v>
      </c>
      <c r="F41" s="5">
        <v>5186.71</v>
      </c>
    </row>
    <row r="42" spans="2:6" ht="12.75">
      <c r="B42" t="s">
        <v>8</v>
      </c>
      <c r="F42" s="9">
        <f>F41/F40</f>
        <v>0.9968499548346178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5186.71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1136.2740000000001</v>
      </c>
    </row>
    <row r="50" ht="12.75">
      <c r="A50" s="6" t="s">
        <v>16</v>
      </c>
    </row>
    <row r="51" spans="1:6" ht="12.75">
      <c r="A51" s="54" t="s">
        <v>84</v>
      </c>
      <c r="B51" s="46"/>
      <c r="C51" s="46"/>
      <c r="D51" s="46"/>
      <c r="E51" s="55">
        <v>0</v>
      </c>
      <c r="F51" s="53">
        <f>E51*E33</f>
        <v>0</v>
      </c>
    </row>
    <row r="52" spans="1:6" ht="12.75">
      <c r="A52" s="4" t="s">
        <v>35</v>
      </c>
      <c r="F52" s="31">
        <f>F49+F50+F51</f>
        <v>1136.2740000000001</v>
      </c>
    </row>
    <row r="53" ht="12.75">
      <c r="A53" s="4" t="s">
        <v>17</v>
      </c>
    </row>
    <row r="54" spans="1:6" ht="12.75">
      <c r="A54" t="s">
        <v>74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79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6">
        <v>294051</v>
      </c>
      <c r="D58">
        <v>224780.8</v>
      </c>
      <c r="E58">
        <v>279.1</v>
      </c>
      <c r="F58" s="34">
        <f>C58/D58*E58</f>
        <v>365.10962724574347</v>
      </c>
    </row>
    <row r="59" spans="1:6" ht="12.75">
      <c r="A59" t="s">
        <v>21</v>
      </c>
      <c r="F59" s="34">
        <f>M20</f>
        <v>0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0.31</v>
      </c>
      <c r="E65" t="s">
        <v>15</v>
      </c>
      <c r="F65" s="11">
        <f>B65*D65</f>
        <v>118.203</v>
      </c>
    </row>
    <row r="66" spans="1:6" ht="12.75">
      <c r="A66" s="46" t="s">
        <v>80</v>
      </c>
      <c r="B66" s="46"/>
      <c r="C66" s="46"/>
      <c r="D66" s="53"/>
      <c r="E66" s="46"/>
      <c r="F66" s="53">
        <v>0</v>
      </c>
    </row>
    <row r="67" spans="1:6" ht="12.75">
      <c r="A67" s="46" t="s">
        <v>85</v>
      </c>
      <c r="B67" s="46"/>
      <c r="C67" s="46"/>
      <c r="D67" s="53">
        <v>0</v>
      </c>
      <c r="E67" s="46"/>
      <c r="F67" s="53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483.31262724574344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0.24</v>
      </c>
      <c r="E70" t="s">
        <v>15</v>
      </c>
      <c r="F70" s="11">
        <f>B70*D70</f>
        <v>91.512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1.32</v>
      </c>
      <c r="E73" t="s">
        <v>15</v>
      </c>
      <c r="F73" s="11">
        <f>B73*D73</f>
        <v>503.31600000000003</v>
      </c>
    </row>
    <row r="74" spans="1:6" ht="12.75">
      <c r="A74" s="4" t="s">
        <v>30</v>
      </c>
      <c r="F74" s="31">
        <f>F70+F73</f>
        <v>594.828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2.45</v>
      </c>
      <c r="E77" t="s">
        <v>15</v>
      </c>
      <c r="F77" s="11">
        <f>B77*D77</f>
        <v>934.1850000000001</v>
      </c>
    </row>
    <row r="78" spans="1:6" ht="12.75">
      <c r="A78" s="4" t="s">
        <v>33</v>
      </c>
      <c r="F78" s="31">
        <f>SUM(F77)</f>
        <v>934.1850000000001</v>
      </c>
    </row>
    <row r="79" spans="1:6" ht="12.75">
      <c r="A79" s="56" t="s">
        <v>78</v>
      </c>
      <c r="B79" s="46"/>
      <c r="C79" s="46"/>
      <c r="D79" s="55">
        <v>0</v>
      </c>
      <c r="E79" s="46"/>
      <c r="F79" s="57">
        <f>D79*E33</f>
        <v>0</v>
      </c>
    </row>
    <row r="80" spans="1:6" ht="12.75">
      <c r="A80" s="1" t="s">
        <v>34</v>
      </c>
      <c r="B80" s="1"/>
      <c r="F80" s="31">
        <f>F52+F56+F68+F74+F78+F79</f>
        <v>3148.5996272457437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182.61877838025313</v>
      </c>
      <c r="I81" s="7"/>
    </row>
    <row r="82" spans="1:9" ht="12.75">
      <c r="A82" s="1"/>
      <c r="B82" s="35" t="s">
        <v>129</v>
      </c>
      <c r="C82" s="35"/>
      <c r="D82" s="1"/>
      <c r="E82" s="51"/>
      <c r="F82" s="52">
        <v>133.4</v>
      </c>
      <c r="I82" s="7"/>
    </row>
    <row r="83" spans="1:9" ht="12.75">
      <c r="A83" s="1"/>
      <c r="B83" s="35" t="s">
        <v>130</v>
      </c>
      <c r="C83" s="35"/>
      <c r="D83" s="1"/>
      <c r="E83" s="51"/>
      <c r="F83" s="52">
        <v>133.35</v>
      </c>
      <c r="I83" s="7"/>
    </row>
    <row r="84" spans="1:9" ht="12.75">
      <c r="A84" s="1"/>
      <c r="B84" s="35" t="s">
        <v>131</v>
      </c>
      <c r="C84" s="35"/>
      <c r="D84" s="1"/>
      <c r="E84" s="51"/>
      <c r="F84" s="52">
        <v>0</v>
      </c>
      <c r="I84" s="7"/>
    </row>
    <row r="85" spans="1:6" ht="13.5">
      <c r="A85" s="12" t="s">
        <v>36</v>
      </c>
      <c r="B85" s="12"/>
      <c r="C85" s="3"/>
      <c r="D85" s="12"/>
      <c r="E85" s="12"/>
      <c r="F85" s="42">
        <f>F80+F81+F82+F83+F84</f>
        <v>3597.9684056259966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135</v>
      </c>
    </row>
    <row r="87" spans="1:6" ht="12.75">
      <c r="A87" s="13"/>
      <c r="B87" s="38">
        <v>43983</v>
      </c>
      <c r="C87" s="39">
        <v>51216</v>
      </c>
      <c r="D87" s="43">
        <f>F44</f>
        <v>5186.71</v>
      </c>
      <c r="E87" s="43">
        <f>F85</f>
        <v>3597.9684056259966</v>
      </c>
      <c r="F87" s="44">
        <f>C87+D87-E87</f>
        <v>52804.741594374005</v>
      </c>
    </row>
    <row r="89" spans="1:6" ht="13.5" thickBot="1">
      <c r="A89" t="s">
        <v>112</v>
      </c>
      <c r="C89" s="48">
        <v>43983</v>
      </c>
      <c r="D89" s="8" t="s">
        <v>113</v>
      </c>
      <c r="E89" s="48">
        <v>44012</v>
      </c>
      <c r="F89" t="s">
        <v>114</v>
      </c>
    </row>
    <row r="90" spans="1:7" ht="13.5" thickBot="1">
      <c r="A90" t="s">
        <v>115</v>
      </c>
      <c r="F90" s="49">
        <f>E87</f>
        <v>3597.9684056259966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2017-08-21T12:49:16Z</cp:lastPrinted>
  <dcterms:created xsi:type="dcterms:W3CDTF">2008-08-18T07:30:19Z</dcterms:created>
  <dcterms:modified xsi:type="dcterms:W3CDTF">2020-09-01T10:04:39Z</dcterms:modified>
  <cp:category/>
  <cp:version/>
  <cp:contentType/>
  <cp:contentStatus/>
</cp:coreProperties>
</file>