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<sst xmlns="http://schemas.openxmlformats.org/spreadsheetml/2006/main" count="161" uniqueCount="138">
  <si>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</si>
  <si>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</si>
  <si>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</si>
  <si>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</si>
  <si>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</si>
  <si>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</si>
  <si>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</si>
  <si>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</si>
  <si>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</si>
  <si>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</si>
  <si>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</si>
  <si>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</si>
  <si>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</si>
  <si>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</si>
  <si>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</si>
  <si>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</si>
  <si>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</si>
  <si>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</si>
  <si>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</si>
  <si>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</si>
  <si>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</si>
  <si>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</si>
  <si>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</si>
  <si>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</si>
  <si>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</si>
  <si>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</si>
  <si>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</si>
  <si>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</si>
  <si>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</si>
  <si>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</si>
  <si>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</si>
  <si>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</si>
  <si>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</si>
  <si>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</si>
  <si>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</si>
  <si>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</si>
  <si>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</si>
  <si>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</si>
  <si>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</si>
  <si>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</si>
  <si>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</si>
  <si>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</si>
  <si>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</si>
  <si>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</si>
  <si>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</si>
  <si>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</si>
  <si>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</si>
  <si>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</si>
  <si>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</si>
  <si>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</si>
  <si>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</si>
  <si>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</si>
  <si>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</si>
  <si>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</si>
  <si>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</si>
  <si>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</si>
  <si>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</si>
  <si>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</si>
  <si>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</si>
  <si>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</si>
  <si>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</si>
  <si>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</si>
  <si>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</si>
  <si>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</si>
  <si>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</si>
  <si>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</si>
  <si>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</si>
  <si>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</si>
  <si>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</si>
  <si>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</si>
  <si>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</si>
  <si>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</si>
  <si>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</si>
  <si>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</si>
  <si>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</si>
  <si>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</si>
  <si>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</si>
  <si>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</si>
  <si>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</si>
  <si>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</si>
  <si>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</si>
  <si>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</si>
  <si>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</si>
  <si>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</si>
  <si>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</si>
  <si>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</si>
  <si>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</si>
  <si>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</si>
  <si>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</si>
  <si>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</si>
  <si>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</si>
  <si>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</si>
  <si>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</si>
  <si>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</si>
  <si>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</si>
  <si>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</si>
  <si>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</si>
  <si>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</si>
  <si>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</si>
  <si>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</si>
  <si>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</si>
  <si>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</si>
  <si>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</si>
  <si>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</si>
  <si>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</si>
  <si>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</si>
  <si>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</si>
  <si>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</si>
  <si>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</si>
  <si>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</si>
  <si>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</si>
  <si>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</si>
  <si>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</si>
  <si>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</si>
  <si>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</si>
  <si>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</si>
  <si>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</si>
  <si>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</si>
  <si>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</si>
  <si>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</si>
  <si>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</si>
  <si>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</si>
  <si>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</si>
  <si>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</si>
  <si>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</si>
  <si>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</si>
  <si>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</si>
  <si>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</si>
  <si>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</si>
  <si>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</si>
  <si>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</si>
  <si>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2020г.</t>
  </si>
  <si>
    <t>мая</t>
  </si>
  <si>
    <t>за   май  2020 г.</t>
  </si>
  <si>
    <t>ост.на 01.06</t>
  </si>
  <si>
    <t xml:space="preserve">смена ламп </t>
  </si>
  <si>
    <t>лампа</t>
  </si>
  <si>
    <t>3шт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</si>
</sst>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1">
        <f>L6*160.174*1.302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1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1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1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1">
        <f t="shared" si="0"/>
        <v>1038.56180904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1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1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1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1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1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1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1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1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10.48</v>
      </c>
      <c r="M20" s="32">
        <f>SUM(M6:M19)</f>
        <v>2185.5678230400003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0.21</v>
      </c>
      <c r="M24" s="50">
        <f>L24*160.174*1.302*1.15</f>
        <v>50.363991342000006</v>
      </c>
    </row>
    <row r="25" spans="1:13" ht="12.75">
      <c r="A25" t="s">
        <v>105</v>
      </c>
      <c r="J25" s="20">
        <v>2</v>
      </c>
      <c r="K25" s="48"/>
      <c r="L25" s="56"/>
      <c r="M25" s="50">
        <f aca="true" t="shared" si="1" ref="M25:M34">L25*160.174*1.302*1.15</f>
        <v>0</v>
      </c>
    </row>
    <row r="26" spans="1:13" ht="12.75">
      <c r="A26" t="s">
        <v>106</v>
      </c>
      <c r="J26" s="20">
        <v>3</v>
      </c>
      <c r="K26" s="20"/>
      <c r="L26" s="51"/>
      <c r="M26" s="50">
        <f t="shared" si="1"/>
        <v>0</v>
      </c>
    </row>
    <row r="27" spans="1:13" ht="12.75">
      <c r="A27" s="53" t="s">
        <v>107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0.21</v>
      </c>
      <c r="M35" s="32">
        <f>SUM(M24:M34)</f>
        <v>50.363991342000006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136</v>
      </c>
      <c r="L39" s="49" t="s">
        <v>137</v>
      </c>
      <c r="M39" s="49">
        <f>3*17.4</f>
        <v>52.199999999999996</v>
      </c>
    </row>
    <row r="40" spans="1:13" ht="12.75">
      <c r="A40" s="2" t="s">
        <v>6</v>
      </c>
      <c r="F40" s="11">
        <v>65474.25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62797.14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0.959112017319786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64202.14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8990*1.302</f>
        <v>11704.98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5000*1.302</f>
        <v>6510</v>
      </c>
      <c r="J50" s="20">
        <v>12</v>
      </c>
      <c r="K50" s="20"/>
      <c r="L50" s="25"/>
      <c r="M50" s="25"/>
    </row>
    <row r="51" spans="1:13" ht="12.75">
      <c r="A51" s="61" t="s">
        <v>82</v>
      </c>
      <c r="B51" s="52"/>
      <c r="C51" s="52"/>
      <c r="D51" s="52"/>
      <c r="E51" s="62">
        <v>0</v>
      </c>
      <c r="F51" s="63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18214.98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52.199999999999996</v>
      </c>
    </row>
    <row r="54" spans="1:6" ht="12.75">
      <c r="A54" t="s">
        <v>73</v>
      </c>
      <c r="C54" s="13"/>
      <c r="D54" s="43">
        <v>0</v>
      </c>
      <c r="E54" s="13" t="s">
        <v>14</v>
      </c>
      <c r="F54" s="11">
        <f>E33*D54</f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2">
        <v>302184</v>
      </c>
      <c r="D58">
        <v>229360</v>
      </c>
      <c r="E58">
        <v>4476.6</v>
      </c>
      <c r="F58" s="33">
        <f>C58/D58*E58</f>
        <v>5897.963439134985</v>
      </c>
    </row>
    <row r="59" spans="1:6" ht="12.75">
      <c r="A59" t="s">
        <v>19</v>
      </c>
      <c r="F59" s="33">
        <f>M20</f>
        <v>2185.5678230400003</v>
      </c>
    </row>
    <row r="60" spans="1:6" ht="12.75">
      <c r="A60" t="s">
        <v>20</v>
      </c>
      <c r="F60" s="11">
        <f>M35</f>
        <v>50.363991342000006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21</v>
      </c>
      <c r="F62" s="11">
        <f>M53</f>
        <v>52.199999999999996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0.43</v>
      </c>
      <c r="E65" t="s">
        <v>14</v>
      </c>
      <c r="F65" s="11">
        <f>B65*D65</f>
        <v>1924.938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52" t="s">
        <v>83</v>
      </c>
      <c r="B67" s="52"/>
      <c r="C67" s="52"/>
      <c r="D67" s="63">
        <v>0</v>
      </c>
      <c r="E67" s="52"/>
      <c r="F67" s="63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10892.233253516986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0.24</v>
      </c>
      <c r="E70" t="s">
        <v>14</v>
      </c>
      <c r="F70" s="11">
        <f>B70*D70</f>
        <v>1074.384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1.17</v>
      </c>
      <c r="E73" t="s">
        <v>14</v>
      </c>
      <c r="F73" s="11">
        <f>B73*D73</f>
        <v>5237.622</v>
      </c>
    </row>
    <row r="74" spans="1:6" ht="12.75">
      <c r="A74" s="4" t="s">
        <v>28</v>
      </c>
      <c r="F74" s="31">
        <f>F70+F73</f>
        <v>6312.006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2.2</v>
      </c>
      <c r="E77" t="s">
        <v>14</v>
      </c>
      <c r="F77" s="11">
        <f>B77*D77</f>
        <v>9848.520000000002</v>
      </c>
    </row>
    <row r="78" spans="1:6" ht="12.75">
      <c r="A78" s="4" t="s">
        <v>30</v>
      </c>
      <c r="F78" s="31">
        <f>SUM(F77)</f>
        <v>9848.520000000002</v>
      </c>
    </row>
    <row r="79" spans="1:6" ht="12.75">
      <c r="A79" s="64" t="s">
        <v>76</v>
      </c>
      <c r="B79" s="52"/>
      <c r="C79" s="52"/>
      <c r="D79" s="62">
        <v>0</v>
      </c>
      <c r="E79" s="52"/>
      <c r="F79" s="65">
        <f>D79*E33</f>
        <v>0</v>
      </c>
    </row>
    <row r="80" spans="1:6" ht="12.75">
      <c r="A80" s="1" t="s">
        <v>31</v>
      </c>
      <c r="B80" s="1"/>
      <c r="F80" s="31">
        <f>F52+F56+F68+F74+F78+F79</f>
        <v>45267.73925351699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2625.5288767039856</v>
      </c>
      <c r="I81" s="7"/>
    </row>
    <row r="82" spans="1:9" ht="12.75">
      <c r="A82" s="1"/>
      <c r="B82" s="34" t="s">
        <v>127</v>
      </c>
      <c r="C82" s="34"/>
      <c r="D82" s="1"/>
      <c r="E82" s="58"/>
      <c r="F82" s="59">
        <v>2267.8</v>
      </c>
      <c r="I82" s="7"/>
    </row>
    <row r="83" spans="1:9" ht="12.75">
      <c r="A83" s="1"/>
      <c r="B83" s="34" t="s">
        <v>128</v>
      </c>
      <c r="C83" s="34"/>
      <c r="D83" s="1"/>
      <c r="E83" s="58"/>
      <c r="F83" s="60">
        <v>0</v>
      </c>
      <c r="I83" s="7"/>
    </row>
    <row r="84" spans="1:9" ht="12.75">
      <c r="A84" s="1"/>
      <c r="B84" s="34" t="s">
        <v>129</v>
      </c>
      <c r="C84" s="34"/>
      <c r="D84" s="1"/>
      <c r="E84" s="58"/>
      <c r="F84" s="59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50161.068130220985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43952</v>
      </c>
      <c r="C87" s="38">
        <v>49905</v>
      </c>
      <c r="D87" s="41">
        <f>F44</f>
        <v>64202.14</v>
      </c>
      <c r="E87" s="41">
        <f>F85</f>
        <v>50161.068130220985</v>
      </c>
      <c r="F87" s="42">
        <f>C87+D87-E87</f>
        <v>63946.071869779014</v>
      </c>
    </row>
    <row r="89" spans="1:6" ht="13.5" thickBot="1">
      <c r="A89" t="s">
        <v>111</v>
      </c>
      <c r="C89" s="54">
        <v>43952</v>
      </c>
      <c r="D89" s="8" t="s">
        <v>112</v>
      </c>
      <c r="E89" s="54">
        <v>43982</v>
      </c>
      <c r="F89" t="s">
        <v>113</v>
      </c>
    </row>
    <row r="90" spans="1:7" ht="13.5" thickBot="1">
      <c r="A90" t="s">
        <v>114</v>
      </c>
      <c r="F90" s="55">
        <f>E87</f>
        <v>50161.068130220985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2017-08-21T14:16:15Z</cp:lastPrinted>
  <dcterms:created xsi:type="dcterms:W3CDTF">2008-08-18T07:30:19Z</dcterms:created>
  <dcterms:modified xsi:type="dcterms:W3CDTF">2020-08-05T11:06:59Z</dcterms:modified>
  <cp:category/>
  <cp:version/>
  <cp:contentType/>
  <cp:contentStatus/>
</cp:coreProperties>
</file>